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comments6.xml" ContentType="application/vnd.openxmlformats-officedocument.spreadsheetml.comment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7230" activeTab="4"/>
  </bookViews>
  <sheets>
    <sheet name="Istruttori Istruttori Dir." sheetId="3" r:id="rId1"/>
    <sheet name="Esecutori  Coll. Amministrativi" sheetId="1" r:id="rId2"/>
    <sheet name="Polizia Locale" sheetId="4" r:id="rId3"/>
    <sheet name="Educatori" sheetId="7" r:id="rId4"/>
    <sheet name="Operai" sheetId="5" r:id="rId5"/>
    <sheet name="ASA" sheetId="6" r:id="rId6"/>
  </sheets>
  <definedNames>
    <definedName name="_xlnm.Print_Area" localSheetId="5">ASA!$B$1:$K$102</definedName>
    <definedName name="_xlnm.Print_Area" localSheetId="3">Educatori!$B$1:$K$102</definedName>
    <definedName name="_xlnm.Print_Area" localSheetId="1">'Esecutori  Coll. Amministrativi'!$B$1:$K$102</definedName>
    <definedName name="_xlnm.Print_Area" localSheetId="0">'Istruttori Istruttori Dir.'!$B$1:$K$102</definedName>
    <definedName name="_xlnm.Print_Area" localSheetId="4">Operai!$B$1:$K$102</definedName>
    <definedName name="_xlnm.Print_Area" localSheetId="2">'Polizia Locale'!$B$1:$K$102</definedName>
  </definedNames>
  <calcPr calcId="171027" concurrentCalc="0"/>
</workbook>
</file>

<file path=xl/calcChain.xml><?xml version="1.0" encoding="utf-8"?>
<calcChain xmlns="http://schemas.openxmlformats.org/spreadsheetml/2006/main">
  <c r="C89" i="5"/>
  <c r="C89" i="7"/>
  <c r="C89" i="4"/>
  <c r="C89" i="3"/>
  <c r="C89" i="1"/>
  <c r="C106" i="7"/>
  <c r="J106"/>
  <c r="J108"/>
  <c r="K108"/>
  <c r="C107"/>
  <c r="J107"/>
  <c r="K107"/>
  <c r="I107"/>
  <c r="H107"/>
  <c r="G107"/>
  <c r="F107"/>
  <c r="E107"/>
  <c r="D107"/>
  <c r="K106"/>
  <c r="I106"/>
  <c r="H106"/>
  <c r="G106"/>
  <c r="F106"/>
  <c r="E106"/>
  <c r="D106"/>
  <c r="D58"/>
  <c r="E58"/>
  <c r="F58"/>
  <c r="G58"/>
  <c r="H58"/>
  <c r="I58"/>
  <c r="J58"/>
  <c r="K54"/>
  <c r="D63"/>
  <c r="E63"/>
  <c r="F63"/>
  <c r="G63"/>
  <c r="H63"/>
  <c r="I63"/>
  <c r="J63"/>
  <c r="K59"/>
  <c r="D74"/>
  <c r="E74"/>
  <c r="F74"/>
  <c r="G74"/>
  <c r="H74"/>
  <c r="I74"/>
  <c r="J74"/>
  <c r="K71"/>
  <c r="D79"/>
  <c r="E79"/>
  <c r="F79"/>
  <c r="G79"/>
  <c r="H79"/>
  <c r="I79"/>
  <c r="J79"/>
  <c r="K75"/>
  <c r="D88"/>
  <c r="E88"/>
  <c r="F88"/>
  <c r="G88"/>
  <c r="H88"/>
  <c r="I88"/>
  <c r="J88"/>
  <c r="K84"/>
  <c r="D89"/>
  <c r="H89"/>
  <c r="C93"/>
  <c r="D29"/>
  <c r="E29"/>
  <c r="F29"/>
  <c r="G29"/>
  <c r="H29"/>
  <c r="I29"/>
  <c r="J29"/>
  <c r="K26"/>
  <c r="D33"/>
  <c r="E33"/>
  <c r="F33"/>
  <c r="G33"/>
  <c r="H33"/>
  <c r="I33"/>
  <c r="J33"/>
  <c r="K30"/>
  <c r="D37"/>
  <c r="E37"/>
  <c r="F37"/>
  <c r="G37"/>
  <c r="H37"/>
  <c r="I37"/>
  <c r="J37"/>
  <c r="K34"/>
  <c r="D38"/>
  <c r="C38"/>
  <c r="H38"/>
  <c r="C92"/>
  <c r="H92"/>
  <c r="J83"/>
  <c r="I83"/>
  <c r="H83"/>
  <c r="G83"/>
  <c r="F83"/>
  <c r="E83"/>
  <c r="D83"/>
  <c r="K80"/>
  <c r="C68"/>
  <c r="C67"/>
  <c r="H66"/>
  <c r="C66"/>
  <c r="C65"/>
  <c r="C51"/>
  <c r="C50"/>
  <c r="C49"/>
  <c r="H48"/>
  <c r="C106" i="6"/>
  <c r="J106"/>
  <c r="J108"/>
  <c r="K108"/>
  <c r="C107"/>
  <c r="J107"/>
  <c r="K107"/>
  <c r="I107"/>
  <c r="H107"/>
  <c r="G107"/>
  <c r="F107"/>
  <c r="E107"/>
  <c r="D107"/>
  <c r="K106"/>
  <c r="I106"/>
  <c r="H106"/>
  <c r="G106"/>
  <c r="F106"/>
  <c r="E106"/>
  <c r="D106"/>
  <c r="D58"/>
  <c r="E58"/>
  <c r="F58"/>
  <c r="G58"/>
  <c r="H58"/>
  <c r="I58"/>
  <c r="J58"/>
  <c r="K54"/>
  <c r="D63"/>
  <c r="E63"/>
  <c r="F63"/>
  <c r="G63"/>
  <c r="H63"/>
  <c r="I63"/>
  <c r="J63"/>
  <c r="K59"/>
  <c r="D74"/>
  <c r="E74"/>
  <c r="F74"/>
  <c r="G74"/>
  <c r="H74"/>
  <c r="I74"/>
  <c r="J74"/>
  <c r="K71"/>
  <c r="D79"/>
  <c r="E79"/>
  <c r="F79"/>
  <c r="G79"/>
  <c r="H79"/>
  <c r="I79"/>
  <c r="J79"/>
  <c r="K75"/>
  <c r="D88"/>
  <c r="E88"/>
  <c r="F88"/>
  <c r="G88"/>
  <c r="H88"/>
  <c r="I88"/>
  <c r="J88"/>
  <c r="K84"/>
  <c r="D89"/>
  <c r="C89"/>
  <c r="H89"/>
  <c r="C93"/>
  <c r="D29"/>
  <c r="E29"/>
  <c r="F29"/>
  <c r="G29"/>
  <c r="H29"/>
  <c r="I29"/>
  <c r="J29"/>
  <c r="K26"/>
  <c r="D33"/>
  <c r="E33"/>
  <c r="F33"/>
  <c r="G33"/>
  <c r="H33"/>
  <c r="I33"/>
  <c r="J33"/>
  <c r="K30"/>
  <c r="D37"/>
  <c r="E37"/>
  <c r="F37"/>
  <c r="G37"/>
  <c r="H37"/>
  <c r="I37"/>
  <c r="J37"/>
  <c r="K34"/>
  <c r="D38"/>
  <c r="C38"/>
  <c r="H38"/>
  <c r="C92"/>
  <c r="H92"/>
  <c r="J83"/>
  <c r="I83"/>
  <c r="H83"/>
  <c r="G83"/>
  <c r="F83"/>
  <c r="E83"/>
  <c r="D83"/>
  <c r="K80"/>
  <c r="C68"/>
  <c r="C67"/>
  <c r="H66"/>
  <c r="C66"/>
  <c r="C65"/>
  <c r="C51"/>
  <c r="C50"/>
  <c r="C49"/>
  <c r="H48"/>
  <c r="D79" i="5"/>
  <c r="E79"/>
  <c r="F79"/>
  <c r="G79"/>
  <c r="H79"/>
  <c r="I79"/>
  <c r="J79"/>
  <c r="K75"/>
  <c r="D63"/>
  <c r="E63"/>
  <c r="F63"/>
  <c r="G63"/>
  <c r="H63"/>
  <c r="I63"/>
  <c r="J63"/>
  <c r="K59"/>
  <c r="D58"/>
  <c r="E58"/>
  <c r="F58"/>
  <c r="G58"/>
  <c r="H58"/>
  <c r="I58"/>
  <c r="J58"/>
  <c r="K54"/>
  <c r="J63" i="3"/>
  <c r="D63"/>
  <c r="E63"/>
  <c r="F63"/>
  <c r="G63"/>
  <c r="H63"/>
  <c r="I63"/>
  <c r="K59"/>
  <c r="C106" i="5"/>
  <c r="J106"/>
  <c r="J108"/>
  <c r="K108"/>
  <c r="C107"/>
  <c r="J107"/>
  <c r="K107"/>
  <c r="I107"/>
  <c r="H107"/>
  <c r="G107"/>
  <c r="F107"/>
  <c r="E107"/>
  <c r="D107"/>
  <c r="K106"/>
  <c r="I106"/>
  <c r="H106"/>
  <c r="G106"/>
  <c r="F106"/>
  <c r="E106"/>
  <c r="D106"/>
  <c r="D74"/>
  <c r="E74"/>
  <c r="F74"/>
  <c r="G74"/>
  <c r="H74"/>
  <c r="I74"/>
  <c r="J74"/>
  <c r="K71"/>
  <c r="D88"/>
  <c r="E88"/>
  <c r="F88"/>
  <c r="G88"/>
  <c r="H88"/>
  <c r="I88"/>
  <c r="J88"/>
  <c r="K84"/>
  <c r="D89"/>
  <c r="H89"/>
  <c r="C93"/>
  <c r="D29"/>
  <c r="E29"/>
  <c r="F29"/>
  <c r="G29"/>
  <c r="H29"/>
  <c r="I29"/>
  <c r="J29"/>
  <c r="K26"/>
  <c r="D33"/>
  <c r="E33"/>
  <c r="F33"/>
  <c r="G33"/>
  <c r="H33"/>
  <c r="I33"/>
  <c r="J33"/>
  <c r="K30"/>
  <c r="D37"/>
  <c r="E37"/>
  <c r="F37"/>
  <c r="G37"/>
  <c r="H37"/>
  <c r="I37"/>
  <c r="J37"/>
  <c r="K34"/>
  <c r="D38"/>
  <c r="C38"/>
  <c r="H38"/>
  <c r="C92"/>
  <c r="H92"/>
  <c r="J83"/>
  <c r="I83"/>
  <c r="H83"/>
  <c r="G83"/>
  <c r="F83"/>
  <c r="E83"/>
  <c r="D83"/>
  <c r="K80"/>
  <c r="C68"/>
  <c r="C67"/>
  <c r="H66"/>
  <c r="C66"/>
  <c r="C65"/>
  <c r="C51"/>
  <c r="C50"/>
  <c r="C49"/>
  <c r="H48"/>
  <c r="C106" i="4"/>
  <c r="J106"/>
  <c r="J108"/>
  <c r="K108"/>
  <c r="C107"/>
  <c r="J107"/>
  <c r="K107"/>
  <c r="I107"/>
  <c r="H107"/>
  <c r="G107"/>
  <c r="F107"/>
  <c r="E107"/>
  <c r="D107"/>
  <c r="K106"/>
  <c r="I106"/>
  <c r="H106"/>
  <c r="G106"/>
  <c r="F106"/>
  <c r="E106"/>
  <c r="D106"/>
  <c r="D58"/>
  <c r="E58"/>
  <c r="F58"/>
  <c r="G58"/>
  <c r="H58"/>
  <c r="I58"/>
  <c r="J58"/>
  <c r="K54"/>
  <c r="D63"/>
  <c r="E63"/>
  <c r="F63"/>
  <c r="G63"/>
  <c r="H63"/>
  <c r="I63"/>
  <c r="J63"/>
  <c r="K59"/>
  <c r="D74"/>
  <c r="E74"/>
  <c r="F74"/>
  <c r="G74"/>
  <c r="H74"/>
  <c r="I74"/>
  <c r="J74"/>
  <c r="K71"/>
  <c r="D79"/>
  <c r="E79"/>
  <c r="F79"/>
  <c r="G79"/>
  <c r="H79"/>
  <c r="I79"/>
  <c r="J79"/>
  <c r="K75"/>
  <c r="D88"/>
  <c r="E88"/>
  <c r="F88"/>
  <c r="G88"/>
  <c r="H88"/>
  <c r="I88"/>
  <c r="J88"/>
  <c r="K84"/>
  <c r="D89"/>
  <c r="H89"/>
  <c r="C93"/>
  <c r="D29"/>
  <c r="E29"/>
  <c r="F29"/>
  <c r="G29"/>
  <c r="H29"/>
  <c r="I29"/>
  <c r="J29"/>
  <c r="K26"/>
  <c r="D33"/>
  <c r="E33"/>
  <c r="F33"/>
  <c r="G33"/>
  <c r="H33"/>
  <c r="I33"/>
  <c r="J33"/>
  <c r="K30"/>
  <c r="D37"/>
  <c r="E37"/>
  <c r="F37"/>
  <c r="G37"/>
  <c r="H37"/>
  <c r="I37"/>
  <c r="J37"/>
  <c r="K34"/>
  <c r="D38"/>
  <c r="C38"/>
  <c r="H38"/>
  <c r="C92"/>
  <c r="H92"/>
  <c r="J83"/>
  <c r="I83"/>
  <c r="H83"/>
  <c r="G83"/>
  <c r="F83"/>
  <c r="E83"/>
  <c r="D83"/>
  <c r="K80"/>
  <c r="C68"/>
  <c r="C67"/>
  <c r="H66"/>
  <c r="C66"/>
  <c r="C65"/>
  <c r="C51"/>
  <c r="C50"/>
  <c r="C49"/>
  <c r="H48"/>
  <c r="C106" i="3"/>
  <c r="J106"/>
  <c r="J108"/>
  <c r="K108"/>
  <c r="C107"/>
  <c r="J107"/>
  <c r="K107"/>
  <c r="I107"/>
  <c r="H107"/>
  <c r="G107"/>
  <c r="F107"/>
  <c r="E107"/>
  <c r="D107"/>
  <c r="K106"/>
  <c r="I106"/>
  <c r="H106"/>
  <c r="G106"/>
  <c r="F106"/>
  <c r="E106"/>
  <c r="D106"/>
  <c r="D58"/>
  <c r="E58"/>
  <c r="F58"/>
  <c r="G58"/>
  <c r="H58"/>
  <c r="I58"/>
  <c r="J58"/>
  <c r="K54"/>
  <c r="D74"/>
  <c r="E74"/>
  <c r="F74"/>
  <c r="G74"/>
  <c r="H74"/>
  <c r="I74"/>
  <c r="J74"/>
  <c r="K71"/>
  <c r="D79"/>
  <c r="E79"/>
  <c r="F79"/>
  <c r="G79"/>
  <c r="H79"/>
  <c r="I79"/>
  <c r="J79"/>
  <c r="K75"/>
  <c r="D88"/>
  <c r="E88"/>
  <c r="F88"/>
  <c r="G88"/>
  <c r="H88"/>
  <c r="I88"/>
  <c r="J88"/>
  <c r="K84"/>
  <c r="D89"/>
  <c r="H89"/>
  <c r="C93"/>
  <c r="D29"/>
  <c r="E29"/>
  <c r="F29"/>
  <c r="G29"/>
  <c r="H29"/>
  <c r="I29"/>
  <c r="J29"/>
  <c r="K26"/>
  <c r="D33"/>
  <c r="E33"/>
  <c r="F33"/>
  <c r="G33"/>
  <c r="H33"/>
  <c r="I33"/>
  <c r="J33"/>
  <c r="K30"/>
  <c r="D37"/>
  <c r="E37"/>
  <c r="F37"/>
  <c r="G37"/>
  <c r="H37"/>
  <c r="I37"/>
  <c r="J37"/>
  <c r="K34"/>
  <c r="D38"/>
  <c r="C38"/>
  <c r="H38"/>
  <c r="C92"/>
  <c r="H92"/>
  <c r="J83"/>
  <c r="I83"/>
  <c r="H83"/>
  <c r="G83"/>
  <c r="F83"/>
  <c r="E83"/>
  <c r="D83"/>
  <c r="K80"/>
  <c r="C68"/>
  <c r="C67"/>
  <c r="H66"/>
  <c r="C66"/>
  <c r="C65"/>
  <c r="C51"/>
  <c r="C50"/>
  <c r="C49"/>
  <c r="H48"/>
  <c r="D63" i="1"/>
  <c r="E63"/>
  <c r="F63"/>
  <c r="G63"/>
  <c r="H63"/>
  <c r="I63"/>
  <c r="J63"/>
  <c r="K59"/>
  <c r="D58"/>
  <c r="E58"/>
  <c r="F58"/>
  <c r="G58"/>
  <c r="H58"/>
  <c r="I58"/>
  <c r="J58"/>
  <c r="K54"/>
  <c r="D74"/>
  <c r="E74"/>
  <c r="F74"/>
  <c r="G74"/>
  <c r="H74"/>
  <c r="I74"/>
  <c r="J74"/>
  <c r="K71"/>
  <c r="D79"/>
  <c r="E79"/>
  <c r="F79"/>
  <c r="G79"/>
  <c r="H79"/>
  <c r="I79"/>
  <c r="J79"/>
  <c r="K75"/>
  <c r="D88"/>
  <c r="E88"/>
  <c r="F88"/>
  <c r="G88"/>
  <c r="H88"/>
  <c r="I88"/>
  <c r="J88"/>
  <c r="K84"/>
  <c r="D89"/>
  <c r="H48"/>
  <c r="C51"/>
  <c r="C50"/>
  <c r="C49"/>
  <c r="I29"/>
  <c r="J29"/>
  <c r="D29"/>
  <c r="E29"/>
  <c r="F29"/>
  <c r="G29"/>
  <c r="H29"/>
  <c r="K26"/>
  <c r="C68"/>
  <c r="C67"/>
  <c r="C66"/>
  <c r="C65"/>
  <c r="H66"/>
  <c r="J83"/>
  <c r="I83"/>
  <c r="H83"/>
  <c r="G83"/>
  <c r="F83"/>
  <c r="E83"/>
  <c r="D83"/>
  <c r="C38"/>
  <c r="J37"/>
  <c r="I37"/>
  <c r="H37"/>
  <c r="G37"/>
  <c r="F37"/>
  <c r="E37"/>
  <c r="D37"/>
  <c r="J33"/>
  <c r="I33"/>
  <c r="H33"/>
  <c r="G33"/>
  <c r="F33"/>
  <c r="E33"/>
  <c r="D33"/>
  <c r="K80"/>
  <c r="K34"/>
  <c r="K30"/>
  <c r="I107"/>
  <c r="H107"/>
  <c r="G107"/>
  <c r="F107"/>
  <c r="E107"/>
  <c r="D107"/>
  <c r="C107"/>
  <c r="I106"/>
  <c r="H106"/>
  <c r="G106"/>
  <c r="F106"/>
  <c r="E106"/>
  <c r="D106"/>
  <c r="C106"/>
  <c r="H89"/>
  <c r="C93"/>
  <c r="D38"/>
  <c r="H38"/>
  <c r="C92"/>
  <c r="J106"/>
  <c r="J107"/>
  <c r="K107"/>
  <c r="H92"/>
  <c r="J108"/>
  <c r="K108"/>
  <c r="K106"/>
</calcChain>
</file>

<file path=xl/comments1.xml><?xml version="1.0" encoding="utf-8"?>
<comments xmlns="http://schemas.openxmlformats.org/spreadsheetml/2006/main">
  <authors>
    <author xml:space="preserve"> Passerini</author>
  </authors>
  <commentList>
    <comment ref="D26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6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6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6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6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6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6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1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1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1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1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1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1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1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8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8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8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8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8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8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8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8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8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8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8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8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8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2.xml><?xml version="1.0" encoding="utf-8"?>
<comments xmlns="http://schemas.openxmlformats.org/spreadsheetml/2006/main">
  <authors>
    <author xml:space="preserve"> Passerini</author>
  </authors>
  <commentList>
    <comment ref="D26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6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6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6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6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6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6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1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1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1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1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1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1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1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8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8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8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8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8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8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8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8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8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8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8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8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8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3.xml><?xml version="1.0" encoding="utf-8"?>
<comments xmlns="http://schemas.openxmlformats.org/spreadsheetml/2006/main">
  <authors>
    <author xml:space="preserve"> Passerini</author>
  </authors>
  <commentList>
    <comment ref="D26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6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6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6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6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6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6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1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1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1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1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1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1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1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8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8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8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8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8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8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8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8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8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8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8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8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8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4.xml><?xml version="1.0" encoding="utf-8"?>
<comments xmlns="http://schemas.openxmlformats.org/spreadsheetml/2006/main">
  <authors>
    <author xml:space="preserve"> Passerini</author>
  </authors>
  <commentList>
    <comment ref="D26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6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6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6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6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6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6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1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1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1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1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1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1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1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8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8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8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8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8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8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8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8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8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8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8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8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8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5.xml><?xml version="1.0" encoding="utf-8"?>
<comments xmlns="http://schemas.openxmlformats.org/spreadsheetml/2006/main">
  <authors>
    <author xml:space="preserve"> Passerini</author>
  </authors>
  <commentList>
    <comment ref="D26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6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6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6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6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6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6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1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1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1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1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1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1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1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8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8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8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8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8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8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8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8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8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8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8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8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8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comments6.xml><?xml version="1.0" encoding="utf-8"?>
<comments xmlns="http://schemas.openxmlformats.org/spreadsheetml/2006/main">
  <authors>
    <author xml:space="preserve"> Passerini</author>
  </authors>
  <commentList>
    <comment ref="D26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26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26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26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26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26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26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3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3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3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3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3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3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3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59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59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59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59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59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59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59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1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1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1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1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1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1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1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75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75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75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75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75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75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75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  <comment ref="D80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80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 durante l'anno e/o ha presentato ripetuti atteggiamenti negativi e non collaborativi</t>
        </r>
      </text>
    </comment>
    <comment ref="F80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dell'organizzazionee</t>
        </r>
      </text>
    </comment>
    <comment ref="G80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ma con prestazioni non ancora adeguate alle aspettative di ruolo</t>
        </r>
      </text>
    </comment>
    <comment ref="H80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 ruolo, pur rilevando aree significative di miglioramento</t>
        </r>
      </text>
    </comment>
    <comment ref="I80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ma che non hanno consentito il miglioramento dell’organizzazione </t>
        </r>
      </text>
    </comment>
    <comment ref="J80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e l’innovazione dell’organizzazione</t>
        </r>
      </text>
    </comment>
    <comment ref="D84" authorId="0">
      <text>
        <r>
          <rPr>
            <b/>
            <sz val="8"/>
            <color indexed="81"/>
            <rFont val="Tahoma"/>
            <family val="2"/>
          </rPr>
          <t>negativo</t>
        </r>
        <r>
          <rPr>
            <sz val="8"/>
            <color indexed="81"/>
            <rFont val="Tahoma"/>
            <family val="2"/>
          </rPr>
          <t xml:space="preserve">
il comportamento è stato oggetto di contestazioni disciplinari, e/o ha determinato un costante apporto negativo  alla struttura organizzativa</t>
        </r>
      </text>
    </comment>
    <comment ref="E84" authorId="0">
      <text>
        <r>
          <rPr>
            <b/>
            <sz val="8"/>
            <color indexed="81"/>
            <rFont val="Tahoma"/>
            <family val="2"/>
          </rPr>
          <t>insoddisfacente</t>
        </r>
        <r>
          <rPr>
            <sz val="8"/>
            <color indexed="81"/>
            <rFont val="Tahoma"/>
            <family val="2"/>
          </rPr>
          <t xml:space="preserve">
il comportamento è stato oggetto di ripetute osservazioni/richiami durante l'anno e/o ha presentato ripetuti atteggiamenti negativi e non collaborativi</t>
        </r>
      </text>
    </comment>
    <comment ref="F84" authorId="0">
      <text>
        <r>
          <rPr>
            <b/>
            <sz val="8"/>
            <color indexed="81"/>
            <rFont val="Tahoma"/>
            <family val="2"/>
          </rPr>
          <t>non sufficiente</t>
        </r>
        <r>
          <rPr>
            <sz val="8"/>
            <color indexed="81"/>
            <rFont val="Tahoma"/>
            <family val="2"/>
          </rPr>
          <t xml:space="preserve">
Il comportamento non è stato accettabile e ha presentato moti aspetti critici che non hanno permesso il miglioramento dell'organizzazione</t>
        </r>
      </text>
    </comment>
    <comment ref="G84" authorId="0">
      <text>
        <r>
          <rPr>
            <b/>
            <sz val="8"/>
            <color indexed="81"/>
            <rFont val="Tahoma"/>
            <family val="2"/>
          </rPr>
          <t>sufficiente</t>
        </r>
        <r>
          <rPr>
            <sz val="8"/>
            <color indexed="81"/>
            <rFont val="Tahoma"/>
            <family val="2"/>
          </rPr>
          <t xml:space="preserve">
Il comportamento è stato accettabile, nello standard minimo della mansione  assegnata, ma con prestazioni non ancora adeguate alle aspettative </t>
        </r>
      </text>
    </comment>
    <comment ref="H84" authorId="0">
      <text>
        <r>
          <rPr>
            <b/>
            <sz val="8"/>
            <color indexed="81"/>
            <rFont val="Tahoma"/>
            <family val="2"/>
          </rPr>
          <t>adeguato</t>
        </r>
        <r>
          <rPr>
            <sz val="8"/>
            <color indexed="81"/>
            <rFont val="Tahoma"/>
            <family val="2"/>
          </rPr>
          <t xml:space="preserve">
Il comportamento è stato adeguato alla mansione, pur riscontrando ambiti  di miglioramento</t>
        </r>
      </text>
    </comment>
    <comment ref="I84" authorId="0">
      <text>
        <r>
          <rPr>
            <b/>
            <sz val="8"/>
            <color indexed="81"/>
            <rFont val="Tahoma"/>
            <family val="2"/>
          </rPr>
          <t xml:space="preserve"> buono</t>
        </r>
        <r>
          <rPr>
            <sz val="8"/>
            <color indexed="81"/>
            <rFont val="Tahoma"/>
            <family val="2"/>
          </rPr>
          <t xml:space="preserve">
Il comportamento  è stato caratterizzato da prestazioni quantitativamente o qualitativamente buone con riscontri sul miglioramento dell’organizzazione </t>
        </r>
      </text>
    </comment>
    <comment ref="J84" authorId="0">
      <text>
        <r>
          <rPr>
            <b/>
            <sz val="8"/>
            <color indexed="81"/>
            <rFont val="Tahoma"/>
            <family val="2"/>
          </rPr>
          <t>eccellente</t>
        </r>
        <r>
          <rPr>
            <sz val="8"/>
            <color indexed="81"/>
            <rFont val="Tahoma"/>
            <family val="2"/>
          </rPr>
          <t xml:space="preserve">
Il comportamento è stato caratterizzato da prestazioni ineccepibili ed eccellenti sia sotto il  profilo quantitativo che qualitativo, che hanno consentito il miglioramento dell’organizzazione</t>
        </r>
      </text>
    </comment>
  </commentList>
</comments>
</file>

<file path=xl/sharedStrings.xml><?xml version="1.0" encoding="utf-8"?>
<sst xmlns="http://schemas.openxmlformats.org/spreadsheetml/2006/main" count="557" uniqueCount="87">
  <si>
    <t>AREA</t>
  </si>
  <si>
    <t>ANNO</t>
  </si>
  <si>
    <t>SERVIZIO</t>
  </si>
  <si>
    <t>DIPENDENTE</t>
  </si>
  <si>
    <t>Categoria</t>
  </si>
  <si>
    <t>Profilo Professionale</t>
  </si>
  <si>
    <t>Esecutore  Collaboratore Ammi.vo</t>
  </si>
  <si>
    <t>% partecipazione</t>
  </si>
  <si>
    <t>% risultato raggiunto</t>
  </si>
  <si>
    <t>tipologia</t>
  </si>
  <si>
    <t>Orientamento al miglioramento professionale e dell'organizzazione</t>
  </si>
  <si>
    <t xml:space="preserve">Flessibilità nell'affrontare e risolvere i problemi insiti negli obiettivi assunti   </t>
  </si>
  <si>
    <t>Peso attribuito al comportamento</t>
  </si>
  <si>
    <t xml:space="preserve">Relazione e integrazione </t>
  </si>
  <si>
    <t>Innovatività</t>
  </si>
  <si>
    <t>Gestione risorse economiche e/o  strumentali</t>
  </si>
  <si>
    <t>Rapporti  con l’unità operativa di appartenenza</t>
  </si>
  <si>
    <t xml:space="preserve">Capacità di interpretazione dei bisogni e programmazione dei servizi </t>
  </si>
  <si>
    <t>- compiti/obiettivi istituzionali specifici attribuiti al singolo dipendente</t>
  </si>
  <si>
    <t>Osservazioni del valutatore sui risultati:</t>
  </si>
  <si>
    <t>2. Definizione del peso dei tre fattori di valutazione:</t>
  </si>
  <si>
    <t>- compiti/obiettivi istituzionali</t>
  </si>
  <si>
    <t>- compiti/obiettivi istituzionali specifici</t>
  </si>
  <si>
    <t>- peso di ciascun compiti/obiettivi specifici attribuiti al singolo dipendente</t>
  </si>
  <si>
    <t>- peso di ciascun comportamento organizzativo attribuito al singolo dipendente</t>
  </si>
  <si>
    <t xml:space="preserve">considerando che la somma dei pesi attribuiti ai compiti/obiettivi istituzionali, specifici e al comportamento </t>
  </si>
  <si>
    <t>organizzativo è pari a 100</t>
  </si>
  <si>
    <t>3.1 Misurazione della Prestazione conforme all'attesa</t>
  </si>
  <si>
    <t>formule x calcolo (da non toccare)</t>
  </si>
  <si>
    <t>1)</t>
  </si>
  <si>
    <t>2)</t>
  </si>
  <si>
    <t xml:space="preserve"> </t>
  </si>
  <si>
    <t>APPORTO QUALITATIVO E CONCORSO  ALLA PERFORMANCE ORGANIZZATIVA</t>
  </si>
  <si>
    <t>Motivazione a raggiungere nuovi traguardi professionali</t>
  </si>
  <si>
    <t>Livello di crescita delle competenze proprie e della organizzazione</t>
  </si>
  <si>
    <t>Disponibilità a farsi carico dell'incertezza adattando in modo coerente e funzionale il proprio comportamento</t>
  </si>
  <si>
    <t xml:space="preserve">Saper utilizzare  le proprie capacità intellettuali ed emotive  in modo da superare gli ostacoli </t>
  </si>
  <si>
    <t xml:space="preserve">Costanza dell' impegno nel tempo e nelle prassi di lavoro </t>
  </si>
  <si>
    <t>%  incidenza VALUTAZIONE</t>
  </si>
  <si>
    <t>Identificazione con gli obiettivi assunti che si manifesta con una perseveranza di impegno qualitativo (prassi di lavoro)</t>
  </si>
  <si>
    <t>Identificazione con gli obiettivi assunti che si manifesta con una perseveranza di impegno quantitativo(tempo di lavoro)</t>
  </si>
  <si>
    <t>COMPORTAMENTI PROFESSIONALI</t>
  </si>
  <si>
    <t>VALUTAZIONE COMPORTAMENTI PROFESSIONALI</t>
  </si>
  <si>
    <t>Comunicazione e capacità relazionale con i  colleghi</t>
  </si>
  <si>
    <t>Iniziativa e propositività</t>
  </si>
  <si>
    <t>Partecipazione alla vita organizzativa</t>
  </si>
  <si>
    <t>Capacità di lavorare in team</t>
  </si>
  <si>
    <t>Autonomia e capacità di risolvere i problemi</t>
  </si>
  <si>
    <t>Capacità di cogliere le opportunità delle innovazioni tecnologiche</t>
  </si>
  <si>
    <t>Capacità di standardizzare le procedure (amministrative o operative), finalizzandole al recupero dell’efficienza</t>
  </si>
  <si>
    <t>Sensibilità alla razionalizzazione dei processi</t>
  </si>
  <si>
    <t xml:space="preserve"> Orientamento alla qualità dei servizi </t>
  </si>
  <si>
    <t xml:space="preserve">Rispetto dei termini dei procedimenti </t>
  </si>
  <si>
    <t>Comprensione e rimozione delle cause degli scostamenti dagli standard di servizio  rispettando i criteri quali-quantitativi</t>
  </si>
  <si>
    <t>Valutazione della regolare presenza in servizio nel tempo di lavoro in termini cognitivi, relazionali e fisici</t>
  </si>
  <si>
    <t>Concorso nella definizione dei piani e flussi di lavoro all’interno dell’unità di appartenenza e disponibilità alla temporanea variazione degli stessi in ragione di eventi non programmati che li influenzano</t>
  </si>
  <si>
    <t>Capacità di interpretare  i fenomeni, il contesto di riferimento e l’ambiente in cui è esplicata la prestazione lavorativa ed orientare coerentemente il proprio comportamento</t>
  </si>
  <si>
    <t>Livello delle conoscenze rispetto alla posizione ricoperta</t>
  </si>
  <si>
    <t>VALUTAZIONE APPORTO ALLA PERFORMANCE ORGANIZZATIVA</t>
  </si>
  <si>
    <t>ESITO VALUTAZIONE COMPORTAMENTI</t>
  </si>
  <si>
    <t>Area</t>
  </si>
  <si>
    <t>Nome Cognome</t>
  </si>
  <si>
    <t>NB: da compilare a cura del valutatore  se la valutazione sugli obiettivi di performance organizzativa è inferiore a 4, integrando con specifiche osservazioni sulle prestazioni non adeguate</t>
  </si>
  <si>
    <t>Gestione attenta ed efficiente  delle risorse economiche e strumentali affidate</t>
  </si>
  <si>
    <t>Cura della propria immagine</t>
  </si>
  <si>
    <t>Precisione nell’applicazione delle regole che disciplinano le attività e le procedure comprese le azioni previste nel Piano di Prevenzione della Corruzione e della trasparenza  e nel Codice di comportamento</t>
  </si>
  <si>
    <t>Agente Polizia Locale</t>
  </si>
  <si>
    <t>Cura della propria immagine e delle attrezzature assegnate</t>
  </si>
  <si>
    <t>Precisione nell’applicazione delle regole che disciplinano le attività e le procedure comprese le azioni previste nel Codice di comportamento</t>
  </si>
  <si>
    <t>Operai</t>
  </si>
  <si>
    <t xml:space="preserve">Motivazione </t>
  </si>
  <si>
    <t xml:space="preserve">Livello di crescita delle competenze proprie </t>
  </si>
  <si>
    <t>Comunicazione e capacità relazionale con i  colleghi e i superiori</t>
  </si>
  <si>
    <t>Rispetto dei tempi delle attività programmate</t>
  </si>
  <si>
    <t>Comunicazione e capacità relazionale con i  colleghi ed i superiori</t>
  </si>
  <si>
    <t>Operatori Scolastici</t>
  </si>
  <si>
    <t>Educatori</t>
  </si>
  <si>
    <t>Istruttore /  Istruttore Direttivo</t>
  </si>
  <si>
    <t>Livello del gradimento da parte degli utenti ricavato da segnalazioni, reclami o rilevazione di customer</t>
  </si>
  <si>
    <t>Perseveranza di impegno qualitativo (prassi di lavoro)</t>
  </si>
  <si>
    <t>Perseveranza di impegno quantitativo(tempo di lavoro)</t>
  </si>
  <si>
    <t>Performance Organizzativa</t>
  </si>
  <si>
    <t>ESITO VALUTAZIONE PERFORMANCE ORGANIZZATIVA</t>
  </si>
  <si>
    <t>ESITO COMPLESSIVO PERFORMANCE INDIVIDUALE:</t>
  </si>
  <si>
    <t>Obiettivi di Gruppo/Individuali</t>
  </si>
  <si>
    <t>Obiettivi di performance dell'unità organizzativa di appartenenza</t>
  </si>
  <si>
    <t>NB: da compilare a cura del valutatore  se la valutazione sui comportamenti professionali è inferiore a 3, integrando con specifiche osservazioni sulle prestazioni non adeguate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</si>
</sst>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1"/>
      <color indexed="8"/>
      <name val="Calibri"/>
      <family val="2"/>
    </font>
    <font>
      <b/>
      <sz val="11"/>
      <name val="Tahoma"/>
      <family val="2"/>
    </font>
    <font>
      <sz val="10"/>
      <name val="Tahoma"/>
      <family val="2"/>
    </font>
    <font>
      <sz val="12"/>
      <name val="Tahoma"/>
      <family val="2"/>
    </font>
    <font>
      <sz val="8"/>
      <name val="Tahoma"/>
      <family val="2"/>
    </font>
    <font>
      <sz val="11"/>
      <name val="Tahoma"/>
      <family val="2"/>
    </font>
    <font>
      <i/>
      <sz val="11"/>
      <name val="Tahoma"/>
      <family val="2"/>
    </font>
    <font>
      <b/>
      <sz val="12"/>
      <name val="Tahoma"/>
      <family val="2"/>
    </font>
    <font>
      <i/>
      <sz val="12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sz val="8"/>
      <name val="Arial"/>
      <family val="2"/>
    </font>
    <font>
      <i/>
      <sz val="8"/>
      <name val="Tahoma"/>
      <family val="2"/>
    </font>
    <font>
      <i/>
      <sz val="9"/>
      <name val="Tahoma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Tahoma"/>
      <family val="2"/>
    </font>
    <font>
      <sz val="8"/>
      <name val="Terminal"/>
      <family val="3"/>
      <charset val="255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4"/>
      <name val="Tahoma"/>
      <family val="2"/>
    </font>
    <font>
      <sz val="9"/>
      <color indexed="10"/>
      <name val="Tahoma"/>
      <family val="2"/>
    </font>
    <font>
      <b/>
      <sz val="9"/>
      <color indexed="62"/>
      <name val="Tahoma"/>
      <family val="2"/>
    </font>
    <font>
      <sz val="10"/>
      <color indexed="10"/>
      <name val="Tahoma"/>
      <family val="2"/>
    </font>
    <font>
      <b/>
      <sz val="18"/>
      <name val="Tahoma"/>
      <family val="2"/>
    </font>
    <font>
      <b/>
      <i/>
      <sz val="11"/>
      <name val="Tahoma"/>
      <family val="2"/>
    </font>
    <font>
      <b/>
      <sz val="12"/>
      <color indexed="10"/>
      <name val="Tahoma"/>
      <family val="2"/>
    </font>
    <font>
      <sz val="12"/>
      <color indexed="10"/>
      <name val="Tahoma"/>
      <family val="2"/>
    </font>
    <font>
      <b/>
      <i/>
      <sz val="9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gray125">
        <bgColor indexed="9"/>
      </patternFill>
    </fill>
    <fill>
      <patternFill patternType="gray0625"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gray125">
        <bgColor indexed="27"/>
      </patternFill>
    </fill>
    <fill>
      <patternFill patternType="gray0625">
        <bgColor indexed="27"/>
      </patternFill>
    </fill>
    <fill>
      <patternFill patternType="gray125">
        <bgColor indexed="11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197">
    <xf numFmtId="0" fontId="0" fillId="0" borderId="0" xfId="0"/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vertical="center" wrapText="1"/>
    </xf>
    <xf numFmtId="0" fontId="6" fillId="0" borderId="1" xfId="0" applyFont="1" applyBorder="1"/>
    <xf numFmtId="0" fontId="7" fillId="0" borderId="0" xfId="0" applyFont="1" applyBorder="1" applyAlignment="1">
      <alignment horizontal="right"/>
    </xf>
    <xf numFmtId="0" fontId="9" fillId="0" borderId="0" xfId="0" applyFont="1"/>
    <xf numFmtId="0" fontId="9" fillId="0" borderId="0" xfId="0" applyFont="1" applyBorder="1"/>
    <xf numFmtId="0" fontId="4" fillId="0" borderId="0" xfId="0" applyFont="1" applyBorder="1"/>
    <xf numFmtId="0" fontId="9" fillId="0" borderId="0" xfId="0" applyFont="1" applyFill="1" applyBorder="1" applyAlignment="1"/>
    <xf numFmtId="0" fontId="12" fillId="0" borderId="0" xfId="0" applyFont="1"/>
    <xf numFmtId="0" fontId="15" fillId="0" borderId="0" xfId="0" applyFont="1"/>
    <xf numFmtId="0" fontId="15" fillId="0" borderId="0" xfId="0" applyFont="1" applyBorder="1"/>
    <xf numFmtId="0" fontId="0" fillId="0" borderId="0" xfId="0" applyBorder="1"/>
    <xf numFmtId="0" fontId="5" fillId="0" borderId="0" xfId="0" applyFont="1" applyBorder="1" applyAlignment="1">
      <alignment vertical="center" wrapText="1"/>
    </xf>
    <xf numFmtId="0" fontId="16" fillId="0" borderId="2" xfId="0" applyFont="1" applyBorder="1" applyAlignment="1">
      <alignment wrapText="1"/>
    </xf>
    <xf numFmtId="0" fontId="15" fillId="2" borderId="0" xfId="0" applyFont="1" applyFill="1"/>
    <xf numFmtId="49" fontId="0" fillId="0" borderId="0" xfId="0" applyNumberFormat="1"/>
    <xf numFmtId="0" fontId="14" fillId="0" borderId="0" xfId="0" applyFont="1"/>
    <xf numFmtId="0" fontId="3" fillId="0" borderId="0" xfId="0" applyFont="1"/>
    <xf numFmtId="0" fontId="0" fillId="0" borderId="3" xfId="0" applyBorder="1" applyAlignment="1">
      <alignment horizontal="right"/>
    </xf>
    <xf numFmtId="0" fontId="18" fillId="3" borderId="4" xfId="0" applyFont="1" applyFill="1" applyBorder="1"/>
    <xf numFmtId="0" fontId="18" fillId="3" borderId="5" xfId="0" applyFont="1" applyFill="1" applyBorder="1"/>
    <xf numFmtId="0" fontId="18" fillId="3" borderId="6" xfId="0" applyFont="1" applyFill="1" applyBorder="1"/>
    <xf numFmtId="10" fontId="0" fillId="0" borderId="7" xfId="0" applyNumberFormat="1" applyBorder="1"/>
    <xf numFmtId="10" fontId="5" fillId="0" borderId="0" xfId="0" applyNumberFormat="1" applyFont="1" applyBorder="1" applyAlignment="1">
      <alignment vertical="center" wrapText="1"/>
    </xf>
    <xf numFmtId="0" fontId="18" fillId="3" borderId="4" xfId="0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0" borderId="8" xfId="0" applyBorder="1"/>
    <xf numFmtId="0" fontId="0" fillId="0" borderId="9" xfId="0" applyBorder="1"/>
    <xf numFmtId="10" fontId="0" fillId="0" borderId="10" xfId="0" applyNumberFormat="1" applyBorder="1"/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2" fontId="10" fillId="4" borderId="12" xfId="0" applyNumberFormat="1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wrapText="1"/>
    </xf>
    <xf numFmtId="0" fontId="11" fillId="5" borderId="13" xfId="0" applyFont="1" applyFill="1" applyBorder="1" applyAlignment="1">
      <alignment horizontal="center" vertical="center"/>
    </xf>
    <xf numFmtId="0" fontId="11" fillId="6" borderId="13" xfId="0" applyFont="1" applyFill="1" applyBorder="1" applyAlignment="1">
      <alignment horizontal="center" vertical="center"/>
    </xf>
    <xf numFmtId="0" fontId="11" fillId="7" borderId="13" xfId="0" applyFont="1" applyFill="1" applyBorder="1" applyAlignment="1">
      <alignment horizontal="center" vertical="center"/>
    </xf>
    <xf numFmtId="2" fontId="10" fillId="8" borderId="12" xfId="0" applyNumberFormat="1" applyFont="1" applyFill="1" applyBorder="1" applyAlignment="1">
      <alignment horizontal="center" vertical="center" wrapText="1"/>
    </xf>
    <xf numFmtId="0" fontId="11" fillId="8" borderId="14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17" fillId="8" borderId="15" xfId="0" applyFont="1" applyFill="1" applyBorder="1" applyAlignment="1">
      <alignment vertical="center" wrapText="1"/>
    </xf>
    <xf numFmtId="0" fontId="17" fillId="8" borderId="1" xfId="0" applyFont="1" applyFill="1" applyBorder="1" applyAlignment="1">
      <alignment horizontal="center" vertical="center" wrapText="1"/>
    </xf>
    <xf numFmtId="0" fontId="17" fillId="8" borderId="2" xfId="0" applyFont="1" applyFill="1" applyBorder="1" applyAlignment="1">
      <alignment vertical="center" wrapText="1"/>
    </xf>
    <xf numFmtId="0" fontId="17" fillId="8" borderId="11" xfId="0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/>
    </xf>
    <xf numFmtId="0" fontId="11" fillId="10" borderId="1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wrapText="1"/>
    </xf>
    <xf numFmtId="0" fontId="17" fillId="6" borderId="11" xfId="0" applyFont="1" applyFill="1" applyBorder="1" applyAlignment="1">
      <alignment horizontal="center" vertical="center"/>
    </xf>
    <xf numFmtId="0" fontId="17" fillId="4" borderId="14" xfId="0" applyFont="1" applyFill="1" applyBorder="1" applyAlignment="1">
      <alignment vertical="center" wrapText="1"/>
    </xf>
    <xf numFmtId="0" fontId="17" fillId="4" borderId="5" xfId="0" applyFont="1" applyFill="1" applyBorder="1" applyAlignment="1">
      <alignment horizontal="center" vertical="center" wrapText="1"/>
    </xf>
    <xf numFmtId="0" fontId="11" fillId="11" borderId="5" xfId="0" applyFont="1" applyFill="1" applyBorder="1" applyAlignment="1">
      <alignment horizontal="center" vertical="center"/>
    </xf>
    <xf numFmtId="0" fontId="11" fillId="12" borderId="5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/>
    </xf>
    <xf numFmtId="9" fontId="24" fillId="0" borderId="0" xfId="0" applyNumberFormat="1" applyFont="1" applyFill="1" applyBorder="1" applyAlignment="1">
      <alignment horizontal="center" vertical="center"/>
    </xf>
    <xf numFmtId="10" fontId="25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3" fillId="0" borderId="0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10" fillId="4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1" xfId="0" applyFont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0" fillId="0" borderId="7" xfId="0" applyBorder="1"/>
    <xf numFmtId="0" fontId="13" fillId="0" borderId="8" xfId="0" applyFont="1" applyFill="1" applyBorder="1" applyAlignment="1">
      <alignment horizontal="center" wrapText="1"/>
    </xf>
    <xf numFmtId="0" fontId="13" fillId="0" borderId="9" xfId="0" applyFont="1" applyFill="1" applyBorder="1" applyAlignment="1">
      <alignment horizontal="center" wrapText="1"/>
    </xf>
    <xf numFmtId="0" fontId="0" fillId="0" borderId="10" xfId="0" applyBorder="1"/>
    <xf numFmtId="0" fontId="5" fillId="0" borderId="0" xfId="0" applyFont="1" applyFill="1" applyAlignment="1">
      <alignment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7" fillId="13" borderId="17" xfId="0" applyFont="1" applyFill="1" applyBorder="1" applyAlignment="1">
      <alignment horizontal="center" vertical="center" wrapText="1"/>
    </xf>
    <xf numFmtId="0" fontId="3" fillId="7" borderId="0" xfId="0" applyFont="1" applyFill="1" applyBorder="1"/>
    <xf numFmtId="0" fontId="6" fillId="0" borderId="18" xfId="0" applyFont="1" applyBorder="1"/>
    <xf numFmtId="0" fontId="2" fillId="0" borderId="19" xfId="0" applyFont="1" applyBorder="1"/>
    <xf numFmtId="0" fontId="6" fillId="0" borderId="19" xfId="0" applyFont="1" applyBorder="1"/>
    <xf numFmtId="0" fontId="6" fillId="0" borderId="20" xfId="0" applyFont="1" applyBorder="1" applyAlignment="1">
      <alignment horizontal="left"/>
    </xf>
    <xf numFmtId="0" fontId="17" fillId="4" borderId="1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/>
    </xf>
    <xf numFmtId="0" fontId="10" fillId="14" borderId="14" xfId="0" applyFont="1" applyFill="1" applyBorder="1" applyAlignment="1">
      <alignment horizontal="left" vertical="center"/>
    </xf>
    <xf numFmtId="0" fontId="10" fillId="4" borderId="14" xfId="0" applyFont="1" applyFill="1" applyBorder="1" applyAlignment="1">
      <alignment horizontal="left" vertical="center" wrapText="1"/>
    </xf>
    <xf numFmtId="0" fontId="2" fillId="0" borderId="21" xfId="0" applyFont="1" applyBorder="1"/>
    <xf numFmtId="10" fontId="26" fillId="0" borderId="40" xfId="2" applyNumberFormat="1" applyFont="1" applyFill="1" applyBorder="1" applyAlignment="1">
      <alignment horizontal="center" vertical="center"/>
    </xf>
    <xf numFmtId="10" fontId="26" fillId="0" borderId="41" xfId="2" applyNumberFormat="1" applyFont="1" applyFill="1" applyBorder="1" applyAlignment="1">
      <alignment horizontal="center" vertical="center"/>
    </xf>
    <xf numFmtId="10" fontId="26" fillId="0" borderId="43" xfId="2" applyNumberFormat="1" applyFont="1" applyFill="1" applyBorder="1" applyAlignment="1">
      <alignment horizontal="center" vertical="center"/>
    </xf>
    <xf numFmtId="10" fontId="26" fillId="0" borderId="8" xfId="2" applyNumberFormat="1" applyFont="1" applyFill="1" applyBorder="1" applyAlignment="1">
      <alignment horizontal="center" vertical="center"/>
    </xf>
    <xf numFmtId="10" fontId="26" fillId="0" borderId="9" xfId="2" applyNumberFormat="1" applyFont="1" applyFill="1" applyBorder="1" applyAlignment="1">
      <alignment horizontal="center" vertical="center"/>
    </xf>
    <xf numFmtId="10" fontId="26" fillId="0" borderId="10" xfId="2" applyNumberFormat="1" applyFont="1" applyFill="1" applyBorder="1" applyAlignment="1">
      <alignment horizontal="center" vertical="center"/>
    </xf>
    <xf numFmtId="10" fontId="22" fillId="4" borderId="14" xfId="0" applyNumberFormat="1" applyFont="1" applyFill="1" applyBorder="1" applyAlignment="1">
      <alignment horizontal="center" vertical="center"/>
    </xf>
    <xf numFmtId="10" fontId="22" fillId="4" borderId="12" xfId="0" applyNumberFormat="1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5" fillId="0" borderId="40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 wrapText="1"/>
    </xf>
    <xf numFmtId="0" fontId="5" fillId="0" borderId="43" xfId="0" applyFont="1" applyFill="1" applyBorder="1" applyAlignment="1">
      <alignment horizontal="left" vertical="center" wrapText="1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5" fillId="7" borderId="1" xfId="0" applyFont="1" applyFill="1" applyBorder="1" applyAlignment="1">
      <alignment horizontal="left" vertical="center" wrapText="1"/>
    </xf>
    <xf numFmtId="0" fontId="5" fillId="7" borderId="13" xfId="0" applyFont="1" applyFill="1" applyBorder="1" applyAlignment="1">
      <alignment horizontal="center" vertical="center" wrapText="1"/>
    </xf>
    <xf numFmtId="2" fontId="10" fillId="13" borderId="14" xfId="0" applyNumberFormat="1" applyFont="1" applyFill="1" applyBorder="1" applyAlignment="1">
      <alignment horizontal="center" vertical="center"/>
    </xf>
    <xf numFmtId="2" fontId="10" fillId="13" borderId="42" xfId="0" applyNumberFormat="1" applyFont="1" applyFill="1" applyBorder="1" applyAlignment="1">
      <alignment horizontal="center" vertical="center"/>
    </xf>
    <xf numFmtId="10" fontId="22" fillId="4" borderId="42" xfId="0" applyNumberFormat="1" applyFont="1" applyFill="1" applyBorder="1" applyAlignment="1">
      <alignment horizontal="center" vertical="center"/>
    </xf>
    <xf numFmtId="10" fontId="22" fillId="8" borderId="14" xfId="0" applyNumberFormat="1" applyFont="1" applyFill="1" applyBorder="1" applyAlignment="1">
      <alignment horizontal="center" vertical="center"/>
    </xf>
    <xf numFmtId="10" fontId="22" fillId="8" borderId="12" xfId="0" applyNumberFormat="1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0" fontId="22" fillId="8" borderId="40" xfId="0" applyNumberFormat="1" applyFont="1" applyFill="1" applyBorder="1" applyAlignment="1">
      <alignment horizontal="center" vertical="center"/>
    </xf>
    <xf numFmtId="10" fontId="22" fillId="8" borderId="41" xfId="0" applyNumberFormat="1" applyFont="1" applyFill="1" applyBorder="1" applyAlignment="1">
      <alignment horizontal="center" vertical="center"/>
    </xf>
    <xf numFmtId="10" fontId="22" fillId="8" borderId="43" xfId="0" applyNumberFormat="1" applyFont="1" applyFill="1" applyBorder="1" applyAlignment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17" fillId="0" borderId="26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10" fontId="10" fillId="4" borderId="42" xfId="0" applyNumberFormat="1" applyFont="1" applyFill="1" applyBorder="1" applyAlignment="1">
      <alignment horizontal="center" vertical="center"/>
    </xf>
    <xf numFmtId="10" fontId="10" fillId="4" borderId="12" xfId="0" applyNumberFormat="1" applyFont="1" applyFill="1" applyBorder="1" applyAlignment="1">
      <alignment horizontal="center" vertical="center"/>
    </xf>
    <xf numFmtId="9" fontId="28" fillId="4" borderId="14" xfId="1" applyFont="1" applyFill="1" applyBorder="1" applyAlignment="1">
      <alignment horizontal="center" vertical="center" wrapText="1"/>
    </xf>
    <xf numFmtId="9" fontId="29" fillId="4" borderId="42" xfId="1" applyFont="1" applyFill="1" applyBorder="1" applyAlignment="1">
      <alignment horizontal="center" vertical="center" wrapText="1"/>
    </xf>
    <xf numFmtId="9" fontId="29" fillId="4" borderId="12" xfId="1" applyFont="1" applyFill="1" applyBorder="1" applyAlignment="1">
      <alignment horizontal="center" vertical="center" wrapText="1"/>
    </xf>
    <xf numFmtId="2" fontId="10" fillId="13" borderId="40" xfId="0" applyNumberFormat="1" applyFont="1" applyFill="1" applyBorder="1" applyAlignment="1">
      <alignment horizontal="center" vertical="center"/>
    </xf>
    <xf numFmtId="2" fontId="10" fillId="13" borderId="41" xfId="0" applyNumberFormat="1" applyFont="1" applyFill="1" applyBorder="1" applyAlignment="1">
      <alignment horizontal="center" vertical="center"/>
    </xf>
    <xf numFmtId="10" fontId="10" fillId="8" borderId="42" xfId="0" applyNumberFormat="1" applyFont="1" applyFill="1" applyBorder="1" applyAlignment="1">
      <alignment horizontal="center" vertical="center"/>
    </xf>
    <xf numFmtId="10" fontId="10" fillId="8" borderId="12" xfId="0" applyNumberFormat="1" applyFont="1" applyFill="1" applyBorder="1" applyAlignment="1">
      <alignment horizontal="center" vertical="center"/>
    </xf>
    <xf numFmtId="9" fontId="28" fillId="8" borderId="14" xfId="1" applyFont="1" applyFill="1" applyBorder="1" applyAlignment="1">
      <alignment horizontal="center" vertical="center" wrapText="1"/>
    </xf>
    <xf numFmtId="9" fontId="29" fillId="8" borderId="42" xfId="1" applyFont="1" applyFill="1" applyBorder="1" applyAlignment="1">
      <alignment horizontal="center" vertical="center" wrapText="1"/>
    </xf>
    <xf numFmtId="9" fontId="29" fillId="8" borderId="12" xfId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4" fillId="7" borderId="18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 wrapText="1"/>
    </xf>
    <xf numFmtId="9" fontId="14" fillId="7" borderId="1" xfId="0" applyNumberFormat="1" applyFont="1" applyFill="1" applyBorder="1" applyAlignment="1">
      <alignment horizontal="center" wrapText="1"/>
    </xf>
    <xf numFmtId="9" fontId="3" fillId="8" borderId="1" xfId="0" applyNumberFormat="1" applyFont="1" applyFill="1" applyBorder="1" applyAlignment="1">
      <alignment horizontal="center" wrapText="1"/>
    </xf>
    <xf numFmtId="9" fontId="3" fillId="8" borderId="22" xfId="0" applyNumberFormat="1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14" fillId="7" borderId="0" xfId="0" applyFont="1" applyFill="1" applyBorder="1" applyAlignment="1">
      <alignment horizontal="center" wrapText="1"/>
    </xf>
    <xf numFmtId="9" fontId="14" fillId="7" borderId="0" xfId="0" applyNumberFormat="1" applyFont="1" applyFill="1" applyBorder="1" applyAlignment="1">
      <alignment horizontal="center" wrapText="1"/>
    </xf>
    <xf numFmtId="9" fontId="3" fillId="0" borderId="0" xfId="0" applyNumberFormat="1" applyFont="1" applyFill="1" applyBorder="1" applyAlignment="1">
      <alignment horizontal="center" wrapText="1"/>
    </xf>
    <xf numFmtId="0" fontId="14" fillId="7" borderId="20" xfId="0" applyFont="1" applyFill="1" applyBorder="1" applyAlignment="1">
      <alignment horizontal="center" wrapText="1"/>
    </xf>
    <xf numFmtId="0" fontId="14" fillId="7" borderId="26" xfId="0" applyFont="1" applyFill="1" applyBorder="1" applyAlignment="1">
      <alignment horizontal="center" wrapText="1"/>
    </xf>
    <xf numFmtId="9" fontId="14" fillId="7" borderId="26" xfId="0" applyNumberFormat="1" applyFont="1" applyFill="1" applyBorder="1" applyAlignment="1">
      <alignment horizontal="center" wrapText="1"/>
    </xf>
    <xf numFmtId="9" fontId="3" fillId="8" borderId="26" xfId="0" applyNumberFormat="1" applyFont="1" applyFill="1" applyBorder="1" applyAlignment="1">
      <alignment horizontal="center" wrapText="1"/>
    </xf>
    <xf numFmtId="9" fontId="3" fillId="8" borderId="27" xfId="0" applyNumberFormat="1" applyFont="1" applyFill="1" applyBorder="1" applyAlignment="1">
      <alignment horizontal="center" wrapText="1"/>
    </xf>
    <xf numFmtId="0" fontId="14" fillId="0" borderId="23" xfId="0" applyFont="1" applyBorder="1" applyAlignment="1">
      <alignment horizontal="center" wrapText="1"/>
    </xf>
    <xf numFmtId="0" fontId="14" fillId="0" borderId="24" xfId="0" applyFont="1" applyBorder="1" applyAlignment="1">
      <alignment horizontal="center" wrapText="1"/>
    </xf>
    <xf numFmtId="0" fontId="14" fillId="0" borderId="25" xfId="0" applyFont="1" applyBorder="1" applyAlignment="1">
      <alignment horizontal="center" wrapText="1"/>
    </xf>
    <xf numFmtId="9" fontId="14" fillId="15" borderId="1" xfId="0" applyNumberFormat="1" applyFont="1" applyFill="1" applyBorder="1" applyAlignment="1">
      <alignment horizontal="center" wrapText="1"/>
    </xf>
    <xf numFmtId="9" fontId="3" fillId="15" borderId="1" xfId="0" applyNumberFormat="1" applyFont="1" applyFill="1" applyBorder="1" applyAlignment="1">
      <alignment horizontal="center" wrapText="1"/>
    </xf>
    <xf numFmtId="9" fontId="3" fillId="15" borderId="22" xfId="0" applyNumberFormat="1" applyFont="1" applyFill="1" applyBorder="1" applyAlignment="1">
      <alignment horizontal="center" wrapText="1"/>
    </xf>
    <xf numFmtId="0" fontId="30" fillId="15" borderId="23" xfId="0" applyFont="1" applyFill="1" applyBorder="1" applyAlignment="1">
      <alignment horizontal="center" wrapText="1"/>
    </xf>
    <xf numFmtId="0" fontId="30" fillId="15" borderId="24" xfId="0" applyFont="1" applyFill="1" applyBorder="1" applyAlignment="1">
      <alignment horizontal="center" wrapText="1"/>
    </xf>
    <xf numFmtId="0" fontId="30" fillId="15" borderId="25" xfId="0" applyFont="1" applyFill="1" applyBorder="1" applyAlignment="1">
      <alignment horizontal="center" wrapText="1"/>
    </xf>
    <xf numFmtId="0" fontId="10" fillId="8" borderId="28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11" fillId="8" borderId="30" xfId="0" applyFont="1" applyFill="1" applyBorder="1" applyAlignment="1">
      <alignment horizontal="center" vertical="center" wrapText="1"/>
    </xf>
    <xf numFmtId="0" fontId="11" fillId="8" borderId="31" xfId="0" applyFont="1" applyFill="1" applyBorder="1" applyAlignment="1">
      <alignment horizontal="center" vertical="center" wrapText="1"/>
    </xf>
    <xf numFmtId="0" fontId="11" fillId="8" borderId="32" xfId="0" applyFont="1" applyFill="1" applyBorder="1" applyAlignment="1">
      <alignment horizontal="center" vertical="center" wrapText="1"/>
    </xf>
    <xf numFmtId="0" fontId="30" fillId="15" borderId="18" xfId="0" applyFont="1" applyFill="1" applyBorder="1" applyAlignment="1">
      <alignment horizontal="center" wrapText="1"/>
    </xf>
    <xf numFmtId="0" fontId="30" fillId="15" borderId="1" xfId="0" applyFont="1" applyFill="1" applyBorder="1" applyAlignment="1">
      <alignment horizontal="center" wrapText="1"/>
    </xf>
    <xf numFmtId="0" fontId="14" fillId="15" borderId="1" xfId="0" applyFont="1" applyFill="1" applyBorder="1" applyAlignment="1">
      <alignment horizontal="center" wrapText="1"/>
    </xf>
  </cellXfs>
  <cellStyles count="3">
    <cellStyle name="Normale" xfId="0" builtinId="0"/>
    <cellStyle name="Percentuale" xfId="1" builtinId="5"/>
    <cellStyle name="Percentuale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8"/>
  <sheetViews>
    <sheetView topLeftCell="B90" zoomScaleNormal="100" zoomScaleSheetLayoutView="91" zoomScalePageLayoutView="146" workbookViewId="0">
      <selection activeCell="B96" sqref="B96:K96"/>
    </sheetView>
  </sheetViews>
  <sheetFormatPr defaultColWidth="8.85546875" defaultRowHeight="12.75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2:12" ht="15" customHeight="1">
      <c r="B1" s="96" t="s">
        <v>0</v>
      </c>
      <c r="C1" s="140" t="s">
        <v>60</v>
      </c>
      <c r="D1" s="140"/>
      <c r="E1" s="140"/>
      <c r="F1" s="141"/>
      <c r="G1" s="2"/>
      <c r="H1" s="142" t="s">
        <v>1</v>
      </c>
      <c r="I1" s="143"/>
      <c r="J1" s="143"/>
    </row>
    <row r="2" spans="2:12" ht="15" customHeight="1">
      <c r="B2" s="87" t="s">
        <v>2</v>
      </c>
      <c r="C2" s="144"/>
      <c r="D2" s="144"/>
      <c r="E2" s="144"/>
      <c r="F2" s="145"/>
      <c r="G2" s="5"/>
      <c r="H2" s="131">
        <v>2018</v>
      </c>
      <c r="I2" s="132"/>
      <c r="J2" s="133"/>
    </row>
    <row r="3" spans="2:12" ht="15">
      <c r="B3" s="88" t="s">
        <v>3</v>
      </c>
      <c r="C3" s="144" t="s">
        <v>61</v>
      </c>
      <c r="D3" s="144"/>
      <c r="E3" s="144"/>
      <c r="F3" s="145"/>
      <c r="G3" s="6"/>
      <c r="H3" s="134"/>
      <c r="I3" s="135"/>
      <c r="J3" s="136"/>
    </row>
    <row r="4" spans="2:12" ht="15">
      <c r="B4" s="89" t="s">
        <v>4</v>
      </c>
      <c r="C4" s="146" t="s">
        <v>4</v>
      </c>
      <c r="D4" s="146"/>
      <c r="E4" s="146"/>
      <c r="F4" s="147"/>
      <c r="G4" s="7"/>
      <c r="H4" s="7"/>
      <c r="I4" s="7"/>
      <c r="J4" s="8"/>
    </row>
    <row r="5" spans="2:12" ht="15.75" thickBot="1">
      <c r="B5" s="90" t="s">
        <v>5</v>
      </c>
      <c r="C5" s="148" t="s">
        <v>77</v>
      </c>
      <c r="D5" s="148"/>
      <c r="E5" s="148"/>
      <c r="F5" s="149"/>
      <c r="G5" s="9"/>
      <c r="H5" s="9"/>
      <c r="I5" s="9"/>
      <c r="J5" s="9"/>
    </row>
    <row r="6" spans="2:12" ht="20.25" customHeight="1">
      <c r="B6" s="189" t="s">
        <v>81</v>
      </c>
      <c r="C6" s="190"/>
      <c r="D6" s="190"/>
      <c r="E6" s="190"/>
      <c r="F6" s="190"/>
      <c r="G6" s="191" t="s">
        <v>7</v>
      </c>
      <c r="H6" s="192"/>
      <c r="I6" s="191" t="s">
        <v>8</v>
      </c>
      <c r="J6" s="193"/>
    </row>
    <row r="7" spans="2:12" s="10" customFormat="1" ht="12.75" customHeight="1">
      <c r="B7" s="186" t="s">
        <v>85</v>
      </c>
      <c r="C7" s="187"/>
      <c r="D7" s="187"/>
      <c r="E7" s="187"/>
      <c r="F7" s="188"/>
      <c r="G7" s="183"/>
      <c r="H7" s="183"/>
      <c r="I7" s="184"/>
      <c r="J7" s="185"/>
      <c r="L7" s="3"/>
    </row>
    <row r="8" spans="2:12">
      <c r="B8" s="180"/>
      <c r="C8" s="181"/>
      <c r="D8" s="181"/>
      <c r="E8" s="181"/>
      <c r="F8" s="182"/>
      <c r="G8" s="165"/>
      <c r="H8" s="165"/>
      <c r="I8" s="166"/>
      <c r="J8" s="167"/>
    </row>
    <row r="9" spans="2:12">
      <c r="B9" s="180"/>
      <c r="C9" s="181"/>
      <c r="D9" s="181"/>
      <c r="E9" s="181"/>
      <c r="F9" s="182"/>
      <c r="G9" s="165"/>
      <c r="H9" s="165"/>
      <c r="I9" s="166"/>
      <c r="J9" s="167"/>
    </row>
    <row r="10" spans="2:12">
      <c r="B10" s="180"/>
      <c r="C10" s="181"/>
      <c r="D10" s="181"/>
      <c r="E10" s="181"/>
      <c r="F10" s="182"/>
      <c r="G10" s="165"/>
      <c r="H10" s="165"/>
      <c r="I10" s="166"/>
      <c r="J10" s="167"/>
    </row>
    <row r="11" spans="2:12">
      <c r="B11" s="180"/>
      <c r="C11" s="181"/>
      <c r="D11" s="181"/>
      <c r="E11" s="181"/>
      <c r="F11" s="182"/>
      <c r="G11" s="165"/>
      <c r="H11" s="165"/>
      <c r="I11" s="166"/>
      <c r="J11" s="167"/>
    </row>
    <row r="12" spans="2:12">
      <c r="B12" s="180"/>
      <c r="C12" s="181"/>
      <c r="D12" s="181"/>
      <c r="E12" s="181"/>
      <c r="F12" s="182"/>
      <c r="G12" s="165"/>
      <c r="H12" s="165"/>
      <c r="I12" s="166"/>
      <c r="J12" s="167"/>
    </row>
    <row r="13" spans="2:12">
      <c r="B13" s="180"/>
      <c r="C13" s="181"/>
      <c r="D13" s="181"/>
      <c r="E13" s="181"/>
      <c r="F13" s="182"/>
      <c r="G13" s="165"/>
      <c r="H13" s="165"/>
      <c r="I13" s="166"/>
      <c r="J13" s="167"/>
    </row>
    <row r="14" spans="2:12">
      <c r="B14" s="180"/>
      <c r="C14" s="181"/>
      <c r="D14" s="181"/>
      <c r="E14" s="181"/>
      <c r="F14" s="182"/>
      <c r="G14" s="165"/>
      <c r="H14" s="165"/>
      <c r="I14" s="166"/>
      <c r="J14" s="167"/>
    </row>
    <row r="15" spans="2:12">
      <c r="B15" s="180"/>
      <c r="C15" s="181"/>
      <c r="D15" s="181"/>
      <c r="E15" s="181"/>
      <c r="F15" s="182"/>
      <c r="G15" s="165"/>
      <c r="H15" s="165"/>
      <c r="I15" s="166"/>
      <c r="J15" s="167"/>
    </row>
    <row r="16" spans="2:12">
      <c r="B16" s="180"/>
      <c r="C16" s="181"/>
      <c r="D16" s="181"/>
      <c r="E16" s="181"/>
      <c r="F16" s="182"/>
      <c r="G16" s="165"/>
      <c r="H16" s="165"/>
      <c r="I16" s="166"/>
      <c r="J16" s="167"/>
    </row>
    <row r="17" spans="1:12">
      <c r="A17" s="11"/>
      <c r="B17" s="194" t="s">
        <v>84</v>
      </c>
      <c r="C17" s="195"/>
      <c r="D17" s="196" t="s">
        <v>9</v>
      </c>
      <c r="E17" s="196"/>
      <c r="F17" s="196"/>
      <c r="G17" s="183"/>
      <c r="H17" s="183"/>
      <c r="I17" s="184"/>
      <c r="J17" s="185"/>
    </row>
    <row r="18" spans="1:12">
      <c r="A18" s="11"/>
      <c r="B18" s="168"/>
      <c r="C18" s="169"/>
      <c r="D18" s="164"/>
      <c r="E18" s="164"/>
      <c r="F18" s="164"/>
      <c r="G18" s="165"/>
      <c r="H18" s="165"/>
      <c r="I18" s="166"/>
      <c r="J18" s="167"/>
    </row>
    <row r="19" spans="1:12">
      <c r="A19" s="11"/>
      <c r="B19" s="163"/>
      <c r="C19" s="164"/>
      <c r="D19" s="164"/>
      <c r="E19" s="164"/>
      <c r="F19" s="164"/>
      <c r="G19" s="165"/>
      <c r="H19" s="165"/>
      <c r="I19" s="166"/>
      <c r="J19" s="167"/>
    </row>
    <row r="20" spans="1:12">
      <c r="A20" s="11"/>
      <c r="B20" s="163"/>
      <c r="C20" s="164"/>
      <c r="D20" s="164"/>
      <c r="E20" s="164"/>
      <c r="F20" s="164"/>
      <c r="G20" s="165"/>
      <c r="H20" s="165"/>
      <c r="I20" s="166"/>
      <c r="J20" s="167"/>
    </row>
    <row r="21" spans="1:12">
      <c r="A21" s="11"/>
      <c r="B21" s="163"/>
      <c r="C21" s="164"/>
      <c r="D21" s="164"/>
      <c r="E21" s="164"/>
      <c r="F21" s="164"/>
      <c r="G21" s="165"/>
      <c r="H21" s="165"/>
      <c r="I21" s="166"/>
      <c r="J21" s="167"/>
    </row>
    <row r="22" spans="1:12">
      <c r="A22" s="11"/>
      <c r="B22" s="163"/>
      <c r="C22" s="164"/>
      <c r="D22" s="164"/>
      <c r="E22" s="164"/>
      <c r="F22" s="164"/>
      <c r="G22" s="165"/>
      <c r="H22" s="165"/>
      <c r="I22" s="166"/>
      <c r="J22" s="167"/>
    </row>
    <row r="23" spans="1:12" ht="13.5" thickBot="1">
      <c r="A23" s="11"/>
      <c r="B23" s="175"/>
      <c r="C23" s="176"/>
      <c r="D23" s="176"/>
      <c r="E23" s="176"/>
      <c r="F23" s="176"/>
      <c r="G23" s="177"/>
      <c r="H23" s="177"/>
      <c r="I23" s="178"/>
      <c r="J23" s="179"/>
    </row>
    <row r="24" spans="1:12" s="13" customFormat="1" ht="13.5" thickBot="1">
      <c r="A24" s="12"/>
      <c r="B24" s="170"/>
      <c r="C24" s="171"/>
      <c r="D24" s="172"/>
      <c r="E24" s="172"/>
      <c r="F24" s="172"/>
      <c r="G24" s="173"/>
      <c r="H24" s="173"/>
      <c r="I24" s="174"/>
      <c r="J24" s="174"/>
      <c r="L24" s="14"/>
    </row>
    <row r="25" spans="1:12" ht="35.25" customHeight="1" thickBot="1">
      <c r="A25" s="15"/>
      <c r="B25" s="45" t="s">
        <v>32</v>
      </c>
      <c r="C25" s="46" t="s">
        <v>12</v>
      </c>
      <c r="D25" s="157" t="s">
        <v>38</v>
      </c>
      <c r="E25" s="157"/>
      <c r="F25" s="157"/>
      <c r="G25" s="158"/>
      <c r="H25" s="159">
        <v>0.51</v>
      </c>
      <c r="I25" s="160"/>
      <c r="J25" s="161"/>
    </row>
    <row r="26" spans="1:12" ht="35.25" customHeight="1" thickBot="1">
      <c r="A26" s="15"/>
      <c r="B26" s="49" t="s">
        <v>10</v>
      </c>
      <c r="C26" s="50">
        <v>20</v>
      </c>
      <c r="D26" s="51">
        <v>1</v>
      </c>
      <c r="E26" s="51">
        <v>2</v>
      </c>
      <c r="F26" s="51">
        <v>3</v>
      </c>
      <c r="G26" s="52">
        <v>4</v>
      </c>
      <c r="H26" s="53">
        <v>5</v>
      </c>
      <c r="I26" s="53">
        <v>6</v>
      </c>
      <c r="J26" s="53">
        <v>7</v>
      </c>
      <c r="K26" s="44">
        <f>SUM(D29:J29)/2</f>
        <v>0</v>
      </c>
    </row>
    <row r="27" spans="1:12" ht="35.25" customHeight="1">
      <c r="A27" s="15"/>
      <c r="B27" s="114" t="s">
        <v>33</v>
      </c>
      <c r="C27" s="114"/>
      <c r="D27" s="34"/>
      <c r="E27" s="34"/>
      <c r="F27" s="34"/>
      <c r="G27" s="35"/>
      <c r="H27" s="31" t="s">
        <v>31</v>
      </c>
      <c r="I27" s="31"/>
      <c r="J27" s="31"/>
    </row>
    <row r="28" spans="1:12" ht="35.25" customHeight="1" thickBot="1">
      <c r="A28" s="15"/>
      <c r="B28" s="114" t="s">
        <v>34</v>
      </c>
      <c r="C28" s="114"/>
      <c r="D28" s="34"/>
      <c r="E28" s="34"/>
      <c r="F28" s="34"/>
      <c r="G28" s="35"/>
      <c r="H28" s="31"/>
      <c r="I28" s="31"/>
      <c r="J28" s="31"/>
    </row>
    <row r="29" spans="1:12" ht="35.25" hidden="1" customHeight="1" thickBot="1">
      <c r="A29" s="15"/>
      <c r="B29" s="162"/>
      <c r="C29" s="162"/>
      <c r="D29" s="36">
        <f>((IF(D27="X",D26,"0")+(IF(D28="X",D26,"0"))))</f>
        <v>0</v>
      </c>
      <c r="E29" s="36">
        <f t="shared" ref="E29:J29" si="0">((IF(E27="X",E26,"0")+(IF(E28="X",E26,"0"))))</f>
        <v>0</v>
      </c>
      <c r="F29" s="36">
        <f t="shared" si="0"/>
        <v>0</v>
      </c>
      <c r="G29" s="37">
        <f t="shared" si="0"/>
        <v>0</v>
      </c>
      <c r="H29" s="39">
        <f t="shared" si="0"/>
        <v>0</v>
      </c>
      <c r="I29" s="39">
        <f t="shared" si="0"/>
        <v>0</v>
      </c>
      <c r="J29" s="39">
        <f t="shared" si="0"/>
        <v>0</v>
      </c>
    </row>
    <row r="30" spans="1:12" ht="35.25" customHeight="1" thickBot="1">
      <c r="A30" s="15"/>
      <c r="B30" s="47" t="s">
        <v>11</v>
      </c>
      <c r="C30" s="48">
        <v>16</v>
      </c>
      <c r="D30" s="51">
        <v>1</v>
      </c>
      <c r="E30" s="51">
        <v>2</v>
      </c>
      <c r="F30" s="51">
        <v>3</v>
      </c>
      <c r="G30" s="52">
        <v>4</v>
      </c>
      <c r="H30" s="53">
        <v>5</v>
      </c>
      <c r="I30" s="53">
        <v>6</v>
      </c>
      <c r="J30" s="53">
        <v>7</v>
      </c>
      <c r="K30" s="44">
        <f>SUM(D33:J33)/2</f>
        <v>0</v>
      </c>
    </row>
    <row r="31" spans="1:12" ht="35.25" customHeight="1">
      <c r="A31" s="15"/>
      <c r="B31" s="114" t="s">
        <v>35</v>
      </c>
      <c r="C31" s="114"/>
      <c r="D31" s="34"/>
      <c r="E31" s="34"/>
      <c r="F31" s="34"/>
      <c r="G31" s="35"/>
      <c r="H31" s="31"/>
      <c r="I31" s="31"/>
      <c r="J31" s="31"/>
    </row>
    <row r="32" spans="1:12" ht="35.25" customHeight="1" thickBot="1">
      <c r="A32" s="15"/>
      <c r="B32" s="114" t="s">
        <v>36</v>
      </c>
      <c r="C32" s="114"/>
      <c r="D32" s="34"/>
      <c r="E32" s="34"/>
      <c r="F32" s="34"/>
      <c r="G32" s="35"/>
      <c r="H32" s="31"/>
      <c r="I32" s="31"/>
      <c r="J32" s="31"/>
    </row>
    <row r="33" spans="1:11" ht="35.25" hidden="1" customHeight="1">
      <c r="A33" s="15"/>
      <c r="B33" s="162"/>
      <c r="C33" s="162"/>
      <c r="D33" s="36">
        <f>((IF(D31="X",D30,"0")+(IF(D32="X",D30,"0"))))</f>
        <v>0</v>
      </c>
      <c r="E33" s="36">
        <f t="shared" ref="E33:J33" si="1">((IF(E31="X",E30,"0")+(IF(E32="X",E30,"0"))))</f>
        <v>0</v>
      </c>
      <c r="F33" s="36">
        <f t="shared" si="1"/>
        <v>0</v>
      </c>
      <c r="G33" s="37">
        <f t="shared" si="1"/>
        <v>0</v>
      </c>
      <c r="H33" s="39">
        <f t="shared" si="1"/>
        <v>0</v>
      </c>
      <c r="I33" s="39">
        <f t="shared" si="1"/>
        <v>0</v>
      </c>
      <c r="J33" s="39">
        <f t="shared" si="1"/>
        <v>0</v>
      </c>
    </row>
    <row r="34" spans="1:11" ht="35.25" customHeight="1" thickBot="1">
      <c r="A34" s="15"/>
      <c r="B34" s="47" t="s">
        <v>37</v>
      </c>
      <c r="C34" s="48">
        <v>15</v>
      </c>
      <c r="D34" s="51">
        <v>1</v>
      </c>
      <c r="E34" s="51">
        <v>2</v>
      </c>
      <c r="F34" s="51">
        <v>3</v>
      </c>
      <c r="G34" s="52">
        <v>4</v>
      </c>
      <c r="H34" s="53">
        <v>5</v>
      </c>
      <c r="I34" s="53">
        <v>6</v>
      </c>
      <c r="J34" s="53">
        <v>7</v>
      </c>
      <c r="K34" s="44">
        <f>SUM(D37:J37)/2</f>
        <v>0</v>
      </c>
    </row>
    <row r="35" spans="1:11" ht="35.25" customHeight="1">
      <c r="A35" s="15"/>
      <c r="B35" s="114" t="s">
        <v>39</v>
      </c>
      <c r="C35" s="114"/>
      <c r="D35" s="34"/>
      <c r="E35" s="34"/>
      <c r="F35" s="34"/>
      <c r="G35" s="35"/>
      <c r="H35" s="31"/>
      <c r="I35" s="31"/>
      <c r="J35" s="31"/>
    </row>
    <row r="36" spans="1:11" ht="35.25" customHeight="1" thickBot="1">
      <c r="A36" s="15"/>
      <c r="B36" s="114" t="s">
        <v>40</v>
      </c>
      <c r="C36" s="114"/>
      <c r="D36" s="34"/>
      <c r="E36" s="34"/>
      <c r="F36" s="34"/>
      <c r="G36" s="35"/>
      <c r="H36" s="31"/>
      <c r="I36" s="31"/>
      <c r="J36" s="31"/>
    </row>
    <row r="37" spans="1:11" ht="35.25" hidden="1" customHeight="1" thickBot="1">
      <c r="A37" s="15"/>
      <c r="B37" s="115"/>
      <c r="C37" s="115"/>
      <c r="D37" s="41">
        <f>((IF(D35="X",D34,"0")+(IF(D36="X",D34,"0"))))</f>
        <v>0</v>
      </c>
      <c r="E37" s="41">
        <f t="shared" ref="E37:J37" si="2">((IF(E35="X",E34,"0")+(IF(E36="X",E34,"0"))))</f>
        <v>0</v>
      </c>
      <c r="F37" s="41">
        <f t="shared" si="2"/>
        <v>0</v>
      </c>
      <c r="G37" s="42">
        <f t="shared" si="2"/>
        <v>0</v>
      </c>
      <c r="H37" s="43">
        <f t="shared" si="2"/>
        <v>0</v>
      </c>
      <c r="I37" s="43">
        <f t="shared" si="2"/>
        <v>0</v>
      </c>
      <c r="J37" s="43">
        <f t="shared" si="2"/>
        <v>0</v>
      </c>
    </row>
    <row r="38" spans="1:11" s="19" customFormat="1" ht="45" customHeight="1" thickBot="1">
      <c r="B38" s="84" t="s">
        <v>58</v>
      </c>
      <c r="C38" s="85">
        <f>C34+C30+C26</f>
        <v>51</v>
      </c>
      <c r="D38" s="155">
        <f>(K26*C26)+(K30*C30)+(K34*C34)</f>
        <v>0</v>
      </c>
      <c r="E38" s="156"/>
      <c r="F38" s="156"/>
      <c r="G38" s="156"/>
      <c r="H38" s="137">
        <f>D38/(C38*7)</f>
        <v>0</v>
      </c>
      <c r="I38" s="138"/>
      <c r="J38" s="138"/>
      <c r="K38" s="139"/>
    </row>
    <row r="39" spans="1:11" s="86" customFormat="1" ht="13.5" thickBot="1">
      <c r="B39" s="105" t="s">
        <v>19</v>
      </c>
      <c r="C39" s="106"/>
      <c r="D39" s="106"/>
      <c r="E39" s="106"/>
      <c r="F39" s="106"/>
      <c r="G39" s="106"/>
      <c r="H39" s="106"/>
      <c r="I39" s="106"/>
      <c r="J39" s="106"/>
      <c r="K39" s="107"/>
    </row>
    <row r="40" spans="1:11" s="86" customFormat="1" ht="25.5" customHeight="1">
      <c r="B40" s="108" t="s">
        <v>62</v>
      </c>
      <c r="C40" s="109"/>
      <c r="D40" s="109"/>
      <c r="E40" s="109"/>
      <c r="F40" s="109"/>
      <c r="G40" s="109"/>
      <c r="H40" s="109"/>
      <c r="I40" s="109"/>
      <c r="J40" s="109"/>
      <c r="K40" s="110"/>
    </row>
    <row r="41" spans="1:11" s="86" customFormat="1">
      <c r="B41" s="78"/>
      <c r="C41" s="40"/>
      <c r="D41" s="40"/>
      <c r="E41" s="40"/>
      <c r="F41" s="40"/>
      <c r="G41" s="40"/>
      <c r="H41" s="40"/>
      <c r="I41" s="40"/>
      <c r="J41" s="40"/>
      <c r="K41" s="79"/>
    </row>
    <row r="42" spans="1:11" s="86" customFormat="1">
      <c r="B42" s="78"/>
      <c r="C42" s="40"/>
      <c r="D42" s="40"/>
      <c r="E42" s="40"/>
      <c r="F42" s="40"/>
      <c r="G42" s="40"/>
      <c r="H42" s="40"/>
      <c r="I42" s="40"/>
      <c r="J42" s="40"/>
      <c r="K42" s="79"/>
    </row>
    <row r="43" spans="1:11" s="86" customFormat="1">
      <c r="B43" s="78"/>
      <c r="C43" s="40"/>
      <c r="D43" s="40"/>
      <c r="E43" s="40"/>
      <c r="F43" s="40"/>
      <c r="G43" s="40"/>
      <c r="H43" s="40"/>
      <c r="I43" s="40"/>
      <c r="J43" s="40"/>
      <c r="K43" s="79"/>
    </row>
    <row r="44" spans="1:11" s="86" customFormat="1">
      <c r="B44" s="78"/>
      <c r="C44" s="40"/>
      <c r="D44" s="40"/>
      <c r="E44" s="40"/>
      <c r="F44" s="40"/>
      <c r="G44" s="40"/>
      <c r="H44" s="40"/>
      <c r="I44" s="40"/>
      <c r="J44" s="40"/>
      <c r="K44" s="79"/>
    </row>
    <row r="45" spans="1:11" s="86" customFormat="1">
      <c r="B45" s="78"/>
      <c r="C45" s="40"/>
      <c r="D45" s="40"/>
      <c r="E45" s="40"/>
      <c r="F45" s="40"/>
      <c r="G45" s="40"/>
      <c r="H45" s="40"/>
      <c r="I45" s="40"/>
      <c r="J45" s="40"/>
      <c r="K45" s="79"/>
    </row>
    <row r="46" spans="1:11" s="19" customFormat="1" ht="13.5" thickBot="1">
      <c r="B46" s="80"/>
      <c r="C46" s="81"/>
      <c r="D46" s="81"/>
      <c r="E46" s="81"/>
      <c r="F46" s="81"/>
      <c r="G46" s="81"/>
      <c r="H46" s="81"/>
      <c r="I46" s="81"/>
      <c r="J46" s="81"/>
      <c r="K46" s="82"/>
    </row>
    <row r="47" spans="1:11" s="19" customFormat="1" ht="15">
      <c r="B47" s="96" t="s">
        <v>0</v>
      </c>
      <c r="C47" s="140" t="s">
        <v>60</v>
      </c>
      <c r="D47" s="140"/>
      <c r="E47" s="140"/>
      <c r="F47" s="141"/>
      <c r="G47" s="40"/>
      <c r="H47" s="142" t="s">
        <v>1</v>
      </c>
      <c r="I47" s="143"/>
      <c r="J47" s="143"/>
      <c r="K47" s="13"/>
    </row>
    <row r="48" spans="1:11" s="19" customFormat="1" ht="14.25">
      <c r="B48" s="87" t="s">
        <v>2</v>
      </c>
      <c r="C48" s="144"/>
      <c r="D48" s="144"/>
      <c r="E48" s="144"/>
      <c r="F48" s="145"/>
      <c r="G48" s="40"/>
      <c r="H48" s="131">
        <f>H2</f>
        <v>2018</v>
      </c>
      <c r="I48" s="132"/>
      <c r="J48" s="133"/>
      <c r="K48" s="13"/>
    </row>
    <row r="49" spans="1:11" s="19" customFormat="1" ht="14.25">
      <c r="B49" s="88" t="s">
        <v>3</v>
      </c>
      <c r="C49" s="144" t="str">
        <f>C3</f>
        <v>Nome Cognome</v>
      </c>
      <c r="D49" s="144"/>
      <c r="E49" s="144"/>
      <c r="F49" s="145"/>
      <c r="G49" s="40"/>
      <c r="H49" s="134"/>
      <c r="I49" s="135"/>
      <c r="J49" s="136"/>
      <c r="K49" s="13"/>
    </row>
    <row r="50" spans="1:11" s="19" customFormat="1" ht="14.25">
      <c r="B50" s="89" t="s">
        <v>4</v>
      </c>
      <c r="C50" s="146" t="str">
        <f>C4</f>
        <v>Categoria</v>
      </c>
      <c r="D50" s="146"/>
      <c r="E50" s="146"/>
      <c r="F50" s="147"/>
      <c r="G50" s="40"/>
      <c r="H50" s="40"/>
      <c r="I50" s="40"/>
      <c r="J50" s="40"/>
      <c r="K50" s="13"/>
    </row>
    <row r="51" spans="1:11" s="19" customFormat="1" ht="15" thickBot="1">
      <c r="B51" s="90" t="s">
        <v>5</v>
      </c>
      <c r="C51" s="148" t="str">
        <f>C5</f>
        <v>Istruttore /  Istruttore Direttivo</v>
      </c>
      <c r="D51" s="148"/>
      <c r="E51" s="148"/>
      <c r="F51" s="149"/>
      <c r="G51" s="40"/>
      <c r="H51" s="40"/>
      <c r="I51" s="40"/>
      <c r="J51" s="40"/>
      <c r="K51" s="13"/>
    </row>
    <row r="52" spans="1:11" s="19" customFormat="1" ht="13.5" thickBot="1">
      <c r="B52" s="78"/>
      <c r="C52" s="40"/>
      <c r="D52" s="40"/>
      <c r="E52" s="40"/>
      <c r="F52" s="40"/>
      <c r="G52" s="40"/>
      <c r="H52" s="40"/>
      <c r="I52" s="40"/>
      <c r="J52" s="40"/>
      <c r="K52" s="13"/>
    </row>
    <row r="53" spans="1:11" ht="42.95" customHeight="1" thickBot="1">
      <c r="A53" s="16"/>
      <c r="B53" s="91" t="s">
        <v>41</v>
      </c>
      <c r="C53" s="92" t="s">
        <v>12</v>
      </c>
      <c r="D53" s="150" t="s">
        <v>38</v>
      </c>
      <c r="E53" s="150"/>
      <c r="F53" s="150"/>
      <c r="G53" s="151"/>
      <c r="H53" s="152">
        <v>0.49</v>
      </c>
      <c r="I53" s="153"/>
      <c r="J53" s="154"/>
    </row>
    <row r="54" spans="1:11" ht="35.25" customHeight="1" thickBot="1">
      <c r="A54" s="15"/>
      <c r="B54" s="54" t="s">
        <v>13</v>
      </c>
      <c r="C54" s="55">
        <v>10</v>
      </c>
      <c r="D54" s="60">
        <v>1</v>
      </c>
      <c r="E54" s="60">
        <v>2</v>
      </c>
      <c r="F54" s="60">
        <v>3</v>
      </c>
      <c r="G54" s="61">
        <v>4</v>
      </c>
      <c r="H54" s="62">
        <v>5</v>
      </c>
      <c r="I54" s="62">
        <v>6</v>
      </c>
      <c r="J54" s="63">
        <v>7</v>
      </c>
      <c r="K54" s="33">
        <f>SUM(D58:J58)/3</f>
        <v>0</v>
      </c>
    </row>
    <row r="55" spans="1:11" ht="35.25" customHeight="1">
      <c r="A55" s="15"/>
      <c r="B55" s="114" t="s">
        <v>43</v>
      </c>
      <c r="C55" s="114"/>
      <c r="D55" s="34"/>
      <c r="E55" s="34"/>
      <c r="F55" s="34"/>
      <c r="G55" s="35"/>
      <c r="H55" s="31"/>
      <c r="I55" s="31"/>
      <c r="J55" s="31"/>
    </row>
    <row r="56" spans="1:11" ht="35.25" customHeight="1">
      <c r="A56" s="15"/>
      <c r="B56" s="114" t="s">
        <v>45</v>
      </c>
      <c r="C56" s="114"/>
      <c r="D56" s="34"/>
      <c r="E56" s="34"/>
      <c r="F56" s="34"/>
      <c r="G56" s="35"/>
      <c r="H56" s="31"/>
      <c r="I56" s="31"/>
      <c r="J56" s="31"/>
    </row>
    <row r="57" spans="1:11" ht="35.25" customHeight="1" thickBot="1">
      <c r="A57" s="15"/>
      <c r="B57" s="114" t="s">
        <v>46</v>
      </c>
      <c r="C57" s="114"/>
      <c r="D57" s="34"/>
      <c r="E57" s="34"/>
      <c r="F57" s="34"/>
      <c r="G57" s="35"/>
      <c r="H57" s="31"/>
      <c r="I57" s="31"/>
      <c r="J57" s="31"/>
    </row>
    <row r="58" spans="1:11" ht="13.5" hidden="1" customHeight="1" thickBot="1">
      <c r="A58" s="15"/>
      <c r="B58" s="115"/>
      <c r="C58" s="115"/>
      <c r="D58" s="41">
        <f>((IF(D55="X",D54,"0")+(IF(D56="X",D54,"0")+IF(D57="X",D54,"0"))))</f>
        <v>0</v>
      </c>
      <c r="E58" s="41">
        <f t="shared" ref="E58:J58" si="3">((IF(E55="X",E54,"0")+(IF(E56="X",E54,"0")+IF(E57="X",E54,"0"))))</f>
        <v>0</v>
      </c>
      <c r="F58" s="41">
        <f t="shared" si="3"/>
        <v>0</v>
      </c>
      <c r="G58" s="42">
        <f t="shared" si="3"/>
        <v>0</v>
      </c>
      <c r="H58" s="43">
        <f t="shared" si="3"/>
        <v>0</v>
      </c>
      <c r="I58" s="43">
        <f t="shared" si="3"/>
        <v>0</v>
      </c>
      <c r="J58" s="43">
        <f t="shared" si="3"/>
        <v>0</v>
      </c>
    </row>
    <row r="59" spans="1:11" ht="35.25" customHeight="1" thickBot="1">
      <c r="A59" s="15"/>
      <c r="B59" s="58" t="s">
        <v>14</v>
      </c>
      <c r="C59" s="59">
        <v>10</v>
      </c>
      <c r="D59" s="60">
        <v>1</v>
      </c>
      <c r="E59" s="60">
        <v>2</v>
      </c>
      <c r="F59" s="60">
        <v>3</v>
      </c>
      <c r="G59" s="61">
        <v>4</v>
      </c>
      <c r="H59" s="62">
        <v>5</v>
      </c>
      <c r="I59" s="62">
        <v>6</v>
      </c>
      <c r="J59" s="63">
        <v>7</v>
      </c>
      <c r="K59" s="33">
        <f>SUM(D63:J63)/3</f>
        <v>0</v>
      </c>
    </row>
    <row r="60" spans="1:11" ht="35.25" customHeight="1">
      <c r="A60" s="15"/>
      <c r="B60" s="125" t="s">
        <v>44</v>
      </c>
      <c r="C60" s="125"/>
      <c r="D60" s="38"/>
      <c r="E60" s="38"/>
      <c r="F60" s="38"/>
      <c r="G60" s="57"/>
      <c r="H60" s="32"/>
      <c r="I60" s="32"/>
      <c r="J60" s="32"/>
    </row>
    <row r="61" spans="1:11" ht="35.25" customHeight="1">
      <c r="A61" s="15"/>
      <c r="B61" s="114" t="s">
        <v>47</v>
      </c>
      <c r="C61" s="114"/>
      <c r="D61" s="34"/>
      <c r="E61" s="34"/>
      <c r="F61" s="34"/>
      <c r="G61" s="35"/>
      <c r="H61" s="31"/>
      <c r="I61" s="31"/>
      <c r="J61" s="31"/>
    </row>
    <row r="62" spans="1:11" ht="30" customHeight="1" thickBot="1">
      <c r="A62" s="15"/>
      <c r="B62" s="114" t="s">
        <v>48</v>
      </c>
      <c r="C62" s="114"/>
      <c r="D62" s="34"/>
      <c r="E62" s="34"/>
      <c r="F62" s="34"/>
      <c r="G62" s="35"/>
      <c r="H62" s="31"/>
      <c r="I62" s="31"/>
      <c r="J62" s="31"/>
    </row>
    <row r="63" spans="1:11" ht="35.25" hidden="1" customHeight="1">
      <c r="A63" s="15"/>
      <c r="B63" s="115"/>
      <c r="C63" s="115"/>
      <c r="D63" s="41">
        <f>((IF(D60="X",D59,"0")+(IF(D61="X",D59,"0")+IF(D62="X",D59,"0"))))</f>
        <v>0</v>
      </c>
      <c r="E63" s="41">
        <f t="shared" ref="E63:J63" si="4">((IF(E60="X",E59,"0")+(IF(E61="X",E59,"0")+IF(E62="X",E59,"0"))))</f>
        <v>0</v>
      </c>
      <c r="F63" s="41">
        <f t="shared" si="4"/>
        <v>0</v>
      </c>
      <c r="G63" s="42">
        <f t="shared" si="4"/>
        <v>0</v>
      </c>
      <c r="H63" s="43">
        <f t="shared" si="4"/>
        <v>0</v>
      </c>
      <c r="I63" s="43">
        <f t="shared" si="4"/>
        <v>0</v>
      </c>
      <c r="J63" s="43">
        <f t="shared" si="4"/>
        <v>0</v>
      </c>
    </row>
    <row r="64" spans="1:11" ht="21.95" hidden="1" customHeight="1">
      <c r="A64" s="56"/>
      <c r="B64" s="40"/>
      <c r="C64" s="40"/>
      <c r="D64" s="40"/>
      <c r="E64" s="40"/>
      <c r="F64" s="40"/>
      <c r="G64" s="40"/>
      <c r="H64" s="40"/>
      <c r="I64" s="40"/>
      <c r="J64" s="40"/>
    </row>
    <row r="65" spans="1:12" ht="15" hidden="1" customHeight="1">
      <c r="B65" s="1" t="s">
        <v>0</v>
      </c>
      <c r="C65" s="128" t="str">
        <f>C1</f>
        <v>Area</v>
      </c>
      <c r="D65" s="128"/>
      <c r="E65" s="128"/>
      <c r="F65" s="128"/>
      <c r="G65" s="71"/>
      <c r="H65" s="129" t="s">
        <v>1</v>
      </c>
      <c r="I65" s="130"/>
      <c r="J65" s="130"/>
    </row>
    <row r="66" spans="1:12" ht="15" hidden="1" customHeight="1">
      <c r="B66" s="4" t="s">
        <v>2</v>
      </c>
      <c r="C66" s="128">
        <f>C2</f>
        <v>0</v>
      </c>
      <c r="D66" s="128"/>
      <c r="E66" s="128"/>
      <c r="F66" s="128"/>
      <c r="G66" s="72"/>
      <c r="H66" s="131">
        <f>H2</f>
        <v>2018</v>
      </c>
      <c r="I66" s="132"/>
      <c r="J66" s="133"/>
    </row>
    <row r="67" spans="1:12" ht="15" hidden="1" customHeight="1">
      <c r="B67" s="1" t="s">
        <v>3</v>
      </c>
      <c r="C67" s="128" t="str">
        <f>C3</f>
        <v>Nome Cognome</v>
      </c>
      <c r="D67" s="128"/>
      <c r="E67" s="128"/>
      <c r="F67" s="128"/>
      <c r="G67" s="73"/>
      <c r="H67" s="134"/>
      <c r="I67" s="135"/>
      <c r="J67" s="136"/>
    </row>
    <row r="68" spans="1:12" ht="15" hidden="1" customHeight="1">
      <c r="B68" s="4" t="s">
        <v>4</v>
      </c>
      <c r="C68" s="127" t="str">
        <f>C4</f>
        <v>Categoria</v>
      </c>
      <c r="D68" s="127"/>
      <c r="E68" s="127"/>
      <c r="F68" s="127"/>
      <c r="G68" s="74"/>
      <c r="H68" s="74"/>
      <c r="I68" s="74"/>
      <c r="J68" s="75"/>
    </row>
    <row r="69" spans="1:12" ht="15" hidden="1" customHeight="1">
      <c r="B69" s="77" t="s">
        <v>5</v>
      </c>
      <c r="C69" s="126" t="s">
        <v>6</v>
      </c>
      <c r="D69" s="126"/>
      <c r="E69" s="126"/>
      <c r="F69" s="126"/>
      <c r="G69" s="76"/>
      <c r="H69" s="76"/>
      <c r="I69" s="76"/>
      <c r="J69" s="76"/>
    </row>
    <row r="70" spans="1:12" ht="15" hidden="1" customHeight="1" thickBot="1">
      <c r="B70" s="40"/>
      <c r="C70" s="40"/>
      <c r="D70" s="40"/>
      <c r="E70" s="40"/>
      <c r="F70" s="40"/>
      <c r="G70" s="40"/>
      <c r="H70" s="40"/>
      <c r="I70" s="40"/>
      <c r="J70" s="40"/>
    </row>
    <row r="71" spans="1:12" ht="35.25" customHeight="1" thickBot="1">
      <c r="A71" s="15"/>
      <c r="B71" s="58" t="s">
        <v>15</v>
      </c>
      <c r="C71" s="59">
        <v>8</v>
      </c>
      <c r="D71" s="60">
        <v>1</v>
      </c>
      <c r="E71" s="60">
        <v>2</v>
      </c>
      <c r="F71" s="60">
        <v>3</v>
      </c>
      <c r="G71" s="61">
        <v>4</v>
      </c>
      <c r="H71" s="62">
        <v>5</v>
      </c>
      <c r="I71" s="62">
        <v>6</v>
      </c>
      <c r="J71" s="63">
        <v>7</v>
      </c>
      <c r="K71" s="33">
        <f>SUM(D74:J74)/2</f>
        <v>0</v>
      </c>
    </row>
    <row r="72" spans="1:12" ht="35.25" customHeight="1">
      <c r="A72" s="15"/>
      <c r="B72" s="125" t="s">
        <v>49</v>
      </c>
      <c r="C72" s="125"/>
      <c r="D72" s="38"/>
      <c r="E72" s="38"/>
      <c r="F72" s="38"/>
      <c r="G72" s="57"/>
      <c r="H72" s="32" t="s">
        <v>31</v>
      </c>
      <c r="I72" s="32"/>
      <c r="J72" s="32"/>
    </row>
    <row r="73" spans="1:12" ht="35.25" customHeight="1" thickBot="1">
      <c r="A73" s="15"/>
      <c r="B73" s="114" t="s">
        <v>50</v>
      </c>
      <c r="C73" s="114"/>
      <c r="D73" s="34"/>
      <c r="E73" s="34"/>
      <c r="F73" s="34"/>
      <c r="G73" s="35"/>
      <c r="H73" s="31" t="s">
        <v>31</v>
      </c>
      <c r="I73" s="31"/>
      <c r="J73" s="31"/>
    </row>
    <row r="74" spans="1:12" ht="35.25" hidden="1" customHeight="1" thickBot="1">
      <c r="A74" s="15"/>
      <c r="B74" s="115"/>
      <c r="C74" s="115"/>
      <c r="D74" s="41">
        <f>((IF(D72="X",D71,"0")+(IF(D73="X",D71,"0"))))</f>
        <v>0</v>
      </c>
      <c r="E74" s="41">
        <f t="shared" ref="E74:J74" si="5">((IF(E72="X",E71,"0")+(IF(E73="X",E71,"0"))))</f>
        <v>0</v>
      </c>
      <c r="F74" s="41">
        <f t="shared" si="5"/>
        <v>0</v>
      </c>
      <c r="G74" s="42">
        <f t="shared" si="5"/>
        <v>0</v>
      </c>
      <c r="H74" s="43">
        <f t="shared" si="5"/>
        <v>0</v>
      </c>
      <c r="I74" s="43">
        <f t="shared" si="5"/>
        <v>0</v>
      </c>
      <c r="J74" s="43">
        <f t="shared" si="5"/>
        <v>0</v>
      </c>
    </row>
    <row r="75" spans="1:12" ht="35.25" customHeight="1" thickBot="1">
      <c r="A75" s="15"/>
      <c r="B75" s="58" t="s">
        <v>51</v>
      </c>
      <c r="C75" s="59">
        <v>10</v>
      </c>
      <c r="D75" s="60">
        <v>1</v>
      </c>
      <c r="E75" s="60">
        <v>2</v>
      </c>
      <c r="F75" s="60">
        <v>3</v>
      </c>
      <c r="G75" s="61">
        <v>4</v>
      </c>
      <c r="H75" s="62">
        <v>5</v>
      </c>
      <c r="I75" s="62">
        <v>6</v>
      </c>
      <c r="J75" s="63">
        <v>7</v>
      </c>
      <c r="K75" s="33">
        <f>SUM(D79:J79)/3</f>
        <v>0</v>
      </c>
    </row>
    <row r="76" spans="1:12" ht="35.25" customHeight="1">
      <c r="A76" s="15"/>
      <c r="B76" s="125" t="s">
        <v>52</v>
      </c>
      <c r="C76" s="125"/>
      <c r="D76" s="38"/>
      <c r="E76" s="38"/>
      <c r="F76" s="38"/>
      <c r="G76" s="57"/>
      <c r="H76" s="32"/>
      <c r="I76" s="32"/>
      <c r="J76" s="32"/>
    </row>
    <row r="77" spans="1:12" ht="35.25" customHeight="1">
      <c r="A77" s="15"/>
      <c r="B77" s="114" t="s">
        <v>53</v>
      </c>
      <c r="C77" s="114"/>
      <c r="D77" s="34"/>
      <c r="E77" s="34"/>
      <c r="F77" s="34"/>
      <c r="G77" s="35"/>
      <c r="H77" s="31"/>
      <c r="I77" s="31"/>
      <c r="J77" s="31"/>
    </row>
    <row r="78" spans="1:12" ht="35.25" customHeight="1" thickBot="1">
      <c r="A78" s="15"/>
      <c r="B78" s="114" t="s">
        <v>65</v>
      </c>
      <c r="C78" s="114"/>
      <c r="D78" s="34"/>
      <c r="E78" s="34"/>
      <c r="F78" s="34"/>
      <c r="G78" s="35"/>
      <c r="H78" s="31"/>
      <c r="I78" s="31"/>
      <c r="J78" s="31"/>
    </row>
    <row r="79" spans="1:12" ht="35.25" hidden="1" customHeight="1" thickBot="1">
      <c r="A79" s="15"/>
      <c r="B79" s="115"/>
      <c r="C79" s="115"/>
      <c r="D79" s="41">
        <f t="shared" ref="D79:J79" si="6">((IF(D76="X",D75,"0")+IF(D77="X",D75,"0")+(IF(D78="X",D75,"0"))))</f>
        <v>0</v>
      </c>
      <c r="E79" s="41">
        <f t="shared" si="6"/>
        <v>0</v>
      </c>
      <c r="F79" s="41">
        <f t="shared" si="6"/>
        <v>0</v>
      </c>
      <c r="G79" s="42">
        <f t="shared" si="6"/>
        <v>0</v>
      </c>
      <c r="H79" s="43">
        <f t="shared" si="6"/>
        <v>0</v>
      </c>
      <c r="I79" s="43">
        <f t="shared" si="6"/>
        <v>0</v>
      </c>
      <c r="J79" s="43">
        <f t="shared" si="6"/>
        <v>0</v>
      </c>
    </row>
    <row r="80" spans="1:12" ht="35.25" hidden="1" customHeight="1" thickBot="1">
      <c r="A80" s="15"/>
      <c r="B80" s="58" t="s">
        <v>16</v>
      </c>
      <c r="C80" s="59" t="s">
        <v>31</v>
      </c>
      <c r="D80" s="60">
        <v>1</v>
      </c>
      <c r="E80" s="60">
        <v>2</v>
      </c>
      <c r="F80" s="60">
        <v>3</v>
      </c>
      <c r="G80" s="61">
        <v>4</v>
      </c>
      <c r="H80" s="62">
        <v>5</v>
      </c>
      <c r="I80" s="62">
        <v>6</v>
      </c>
      <c r="J80" s="63">
        <v>7</v>
      </c>
      <c r="K80" s="33">
        <f>SUM(D83:J83)/2</f>
        <v>0</v>
      </c>
      <c r="L80" s="83"/>
    </row>
    <row r="81" spans="1:12" ht="35.25" hidden="1" customHeight="1">
      <c r="A81" s="15"/>
      <c r="B81" s="125" t="s">
        <v>54</v>
      </c>
      <c r="C81" s="125"/>
      <c r="D81" s="38"/>
      <c r="E81" s="38"/>
      <c r="F81" s="38"/>
      <c r="G81" s="57"/>
      <c r="H81" s="32"/>
      <c r="I81" s="32"/>
      <c r="J81" s="32"/>
      <c r="L81" s="83"/>
    </row>
    <row r="82" spans="1:12" ht="35.25" hidden="1" customHeight="1" thickBot="1">
      <c r="A82" s="15"/>
      <c r="B82" s="114" t="s">
        <v>55</v>
      </c>
      <c r="C82" s="114"/>
      <c r="D82" s="34"/>
      <c r="E82" s="34"/>
      <c r="F82" s="34"/>
      <c r="G82" s="35"/>
      <c r="H82" s="31"/>
      <c r="I82" s="31"/>
      <c r="J82" s="31"/>
      <c r="L82" s="83"/>
    </row>
    <row r="83" spans="1:12" ht="35.25" hidden="1" customHeight="1" thickBot="1">
      <c r="A83" s="15"/>
      <c r="B83" s="115"/>
      <c r="C83" s="115"/>
      <c r="D83" s="41">
        <f>((IF(D81="X",D80,"0")+IF(D82="X",D80,"0")))</f>
        <v>0</v>
      </c>
      <c r="E83" s="41">
        <f t="shared" ref="E83:J83" si="7">((IF(E81="X",E80,"0")+IF(E82="X",E80,"0")))</f>
        <v>0</v>
      </c>
      <c r="F83" s="41">
        <f t="shared" si="7"/>
        <v>0</v>
      </c>
      <c r="G83" s="42">
        <f t="shared" si="7"/>
        <v>0</v>
      </c>
      <c r="H83" s="43">
        <f t="shared" si="7"/>
        <v>0</v>
      </c>
      <c r="I83" s="43">
        <f t="shared" si="7"/>
        <v>0</v>
      </c>
      <c r="J83" s="43">
        <f t="shared" si="7"/>
        <v>0</v>
      </c>
    </row>
    <row r="84" spans="1:12" ht="35.25" customHeight="1" thickBot="1">
      <c r="A84" s="15"/>
      <c r="B84" s="58" t="s">
        <v>17</v>
      </c>
      <c r="C84" s="59">
        <v>11</v>
      </c>
      <c r="D84" s="60">
        <v>1</v>
      </c>
      <c r="E84" s="60">
        <v>2</v>
      </c>
      <c r="F84" s="60">
        <v>3</v>
      </c>
      <c r="G84" s="61">
        <v>4</v>
      </c>
      <c r="H84" s="62">
        <v>5</v>
      </c>
      <c r="I84" s="62">
        <v>6</v>
      </c>
      <c r="J84" s="63">
        <v>7</v>
      </c>
      <c r="K84" s="33">
        <f>SUM(D88:J88)/3</f>
        <v>0</v>
      </c>
    </row>
    <row r="85" spans="1:12" ht="35.25" customHeight="1">
      <c r="A85" s="15"/>
      <c r="B85" s="125" t="s">
        <v>56</v>
      </c>
      <c r="C85" s="125"/>
      <c r="D85" s="38"/>
      <c r="E85" s="38"/>
      <c r="F85" s="38"/>
      <c r="G85" s="57"/>
      <c r="H85" s="32"/>
      <c r="I85" s="32"/>
      <c r="J85" s="32"/>
    </row>
    <row r="86" spans="1:12" ht="35.25" customHeight="1">
      <c r="A86" s="15"/>
      <c r="B86" s="114" t="s">
        <v>57</v>
      </c>
      <c r="C86" s="114"/>
      <c r="D86" s="34"/>
      <c r="E86" s="34"/>
      <c r="F86" s="34"/>
      <c r="G86" s="35"/>
      <c r="H86" s="31"/>
      <c r="I86" s="31"/>
      <c r="J86" s="31"/>
    </row>
    <row r="87" spans="1:12" ht="35.25" customHeight="1" thickBot="1">
      <c r="A87" s="15"/>
      <c r="B87" s="114" t="s">
        <v>78</v>
      </c>
      <c r="C87" s="114"/>
      <c r="D87" s="34"/>
      <c r="E87" s="34"/>
      <c r="F87" s="34"/>
      <c r="G87" s="35"/>
      <c r="H87" s="31"/>
      <c r="I87" s="31"/>
      <c r="J87" s="31"/>
    </row>
    <row r="88" spans="1:12" ht="35.25" hidden="1" customHeight="1" thickBot="1">
      <c r="A88" s="15"/>
      <c r="B88" s="115"/>
      <c r="C88" s="115"/>
      <c r="D88" s="41">
        <f>((IF(D85="X",D84,"0")+IF(D86="X",D84,"0")+(IF(D87="X",D84,"0"))))</f>
        <v>0</v>
      </c>
      <c r="E88" s="41">
        <f t="shared" ref="E88:J88" si="8">((IF(E85="X",E84,"0")+IF(E86="X",E84,"0")+(IF(E87="X",E84,"0"))))</f>
        <v>0</v>
      </c>
      <c r="F88" s="41">
        <f t="shared" si="8"/>
        <v>0</v>
      </c>
      <c r="G88" s="42">
        <f t="shared" si="8"/>
        <v>0</v>
      </c>
      <c r="H88" s="43">
        <f t="shared" si="8"/>
        <v>0</v>
      </c>
      <c r="I88" s="43">
        <f t="shared" si="8"/>
        <v>0</v>
      </c>
      <c r="J88" s="43">
        <f t="shared" si="8"/>
        <v>0</v>
      </c>
    </row>
    <row r="89" spans="1:12" s="19" customFormat="1" ht="45" customHeight="1" thickBot="1">
      <c r="B89" s="70" t="s">
        <v>42</v>
      </c>
      <c r="C89" s="93">
        <f>C54+C59+C71+C75+C84</f>
        <v>49</v>
      </c>
      <c r="D89" s="116">
        <f>K54*C54+K59*C59+K71*C71+K75*C75+K84*C84</f>
        <v>0</v>
      </c>
      <c r="E89" s="117"/>
      <c r="F89" s="117"/>
      <c r="G89" s="117"/>
      <c r="H89" s="103">
        <f>D89/(C89*7)</f>
        <v>0</v>
      </c>
      <c r="I89" s="118"/>
      <c r="J89" s="118"/>
      <c r="K89" s="104"/>
    </row>
    <row r="90" spans="1:12" ht="13.5" customHeight="1" thickBot="1">
      <c r="A90" s="16"/>
      <c r="B90" s="40"/>
      <c r="C90" s="40"/>
      <c r="D90" s="40"/>
      <c r="E90" s="40"/>
      <c r="F90" s="40"/>
      <c r="G90" s="40"/>
      <c r="H90" s="40"/>
      <c r="I90" s="40"/>
      <c r="J90" s="40"/>
    </row>
    <row r="91" spans="1:12" s="19" customFormat="1" ht="39" hidden="1" customHeight="1" thickBot="1">
      <c r="C91" s="64"/>
      <c r="D91" s="65"/>
      <c r="E91" s="66"/>
      <c r="F91" s="67"/>
      <c r="G91" s="68"/>
      <c r="H91" s="68"/>
      <c r="I91" s="68"/>
      <c r="J91" s="69"/>
    </row>
    <row r="92" spans="1:12" s="19" customFormat="1" ht="36" customHeight="1" thickBot="1">
      <c r="B92" s="94" t="s">
        <v>82</v>
      </c>
      <c r="C92" s="119">
        <f>H38</f>
        <v>0</v>
      </c>
      <c r="D92" s="120"/>
      <c r="E92" s="121" t="s">
        <v>83</v>
      </c>
      <c r="F92" s="121"/>
      <c r="G92" s="122"/>
      <c r="H92" s="97">
        <f>(C92*H25)+(C93*H53)</f>
        <v>0</v>
      </c>
      <c r="I92" s="98"/>
      <c r="J92" s="98"/>
      <c r="K92" s="99"/>
    </row>
    <row r="93" spans="1:12" s="19" customFormat="1" ht="36.75" customHeight="1" thickBot="1">
      <c r="B93" s="95" t="s">
        <v>59</v>
      </c>
      <c r="C93" s="103">
        <f>H89</f>
        <v>0</v>
      </c>
      <c r="D93" s="104"/>
      <c r="E93" s="123"/>
      <c r="F93" s="123"/>
      <c r="G93" s="124"/>
      <c r="H93" s="100"/>
      <c r="I93" s="101"/>
      <c r="J93" s="101"/>
      <c r="K93" s="102"/>
    </row>
    <row r="94" spans="1:12" ht="13.5" hidden="1" thickBot="1">
      <c r="A94" s="17" t="s">
        <v>18</v>
      </c>
      <c r="B94" s="18"/>
      <c r="C94" s="19"/>
      <c r="D94" s="19"/>
      <c r="E94" s="19"/>
      <c r="F94" s="19"/>
      <c r="G94" s="19"/>
      <c r="H94" s="19"/>
      <c r="I94" s="19"/>
      <c r="J94" s="19"/>
    </row>
    <row r="95" spans="1:12" ht="13.5" thickBot="1">
      <c r="A95" s="17"/>
      <c r="B95" s="105" t="s">
        <v>19</v>
      </c>
      <c r="C95" s="106"/>
      <c r="D95" s="106"/>
      <c r="E95" s="106"/>
      <c r="F95" s="106"/>
      <c r="G95" s="106"/>
      <c r="H95" s="106"/>
      <c r="I95" s="106"/>
      <c r="J95" s="106"/>
      <c r="K95" s="107"/>
    </row>
    <row r="96" spans="1:12" ht="37.5" customHeight="1">
      <c r="A96" t="s">
        <v>20</v>
      </c>
      <c r="B96" s="108" t="s">
        <v>86</v>
      </c>
      <c r="C96" s="109"/>
      <c r="D96" s="109"/>
      <c r="E96" s="109"/>
      <c r="F96" s="109"/>
      <c r="G96" s="109"/>
      <c r="H96" s="109"/>
      <c r="I96" s="109"/>
      <c r="J96" s="109"/>
      <c r="K96" s="110"/>
    </row>
    <row r="97" spans="1:12">
      <c r="A97" s="17" t="s">
        <v>21</v>
      </c>
      <c r="B97" s="78"/>
      <c r="C97" s="40"/>
      <c r="D97" s="40"/>
      <c r="E97" s="40"/>
      <c r="F97" s="40"/>
      <c r="G97" s="40"/>
      <c r="H97" s="40"/>
      <c r="I97" s="40"/>
      <c r="J97" s="40"/>
      <c r="K97" s="79"/>
    </row>
    <row r="98" spans="1:12">
      <c r="A98" s="17" t="s">
        <v>22</v>
      </c>
      <c r="B98" s="78"/>
      <c r="C98" s="40"/>
      <c r="D98" s="40"/>
      <c r="E98" s="40"/>
      <c r="F98" s="40"/>
      <c r="G98" s="40"/>
      <c r="H98" s="40"/>
      <c r="I98" s="40"/>
      <c r="J98" s="40"/>
      <c r="K98" s="79"/>
    </row>
    <row r="99" spans="1:12">
      <c r="A99" s="17" t="s">
        <v>23</v>
      </c>
      <c r="B99" s="78"/>
      <c r="C99" s="40"/>
      <c r="D99" s="40"/>
      <c r="E99" s="40"/>
      <c r="F99" s="40"/>
      <c r="G99" s="40"/>
      <c r="H99" s="40"/>
      <c r="I99" s="40"/>
      <c r="J99" s="40"/>
      <c r="K99" s="79"/>
    </row>
    <row r="100" spans="1:12">
      <c r="A100" s="17" t="s">
        <v>24</v>
      </c>
      <c r="B100" s="78"/>
      <c r="C100" s="40"/>
      <c r="D100" s="40"/>
      <c r="E100" s="40"/>
      <c r="F100" s="40"/>
      <c r="G100" s="40"/>
      <c r="H100" s="40"/>
      <c r="I100" s="40"/>
      <c r="J100" s="40"/>
      <c r="K100" s="79"/>
    </row>
    <row r="101" spans="1:12">
      <c r="A101" s="17" t="s">
        <v>25</v>
      </c>
      <c r="B101" s="78"/>
      <c r="C101" s="40"/>
      <c r="D101" s="40"/>
      <c r="E101" s="40"/>
      <c r="F101" s="40"/>
      <c r="G101" s="40"/>
      <c r="H101" s="40"/>
      <c r="I101" s="40"/>
      <c r="J101" s="40"/>
      <c r="K101" s="79"/>
    </row>
    <row r="102" spans="1:12" ht="13.5" thickBot="1">
      <c r="A102" s="17" t="s">
        <v>26</v>
      </c>
      <c r="B102" s="80"/>
      <c r="C102" s="81"/>
      <c r="D102" s="81"/>
      <c r="E102" s="81"/>
      <c r="F102" s="81"/>
      <c r="G102" s="81"/>
      <c r="H102" s="81"/>
      <c r="I102" s="81"/>
      <c r="J102" s="81"/>
      <c r="K102" s="82"/>
    </row>
    <row r="103" spans="1:12">
      <c r="A103" t="s">
        <v>27</v>
      </c>
    </row>
    <row r="104" spans="1:12" hidden="1"/>
    <row r="105" spans="1:12" hidden="1">
      <c r="B105" s="111" t="s">
        <v>28</v>
      </c>
      <c r="C105" s="112"/>
      <c r="D105" s="112"/>
      <c r="E105" s="112"/>
      <c r="F105" s="112"/>
      <c r="G105" s="112"/>
      <c r="H105" s="112"/>
      <c r="I105" s="112"/>
      <c r="J105" s="112"/>
      <c r="K105" s="113"/>
      <c r="L105" s="14"/>
    </row>
    <row r="106" spans="1:12" ht="13.5" hidden="1" thickBot="1">
      <c r="B106" s="20" t="s">
        <v>29</v>
      </c>
      <c r="C106" s="21" t="e">
        <f>((IF(#REF!="","0",1)*#REF!)+(IF(#REF!="","0",1)*#REF!)+(IF(#REF!="","0",1)*#REF!))</f>
        <v>#REF!</v>
      </c>
      <c r="D106" s="22" t="e">
        <f>((IF(#REF!="","0",2)*#REF!)+(IF(#REF!="","0",2)*#REF!)+(IF(#REF!="","0",2)*#REF!))</f>
        <v>#REF!</v>
      </c>
      <c r="E106" s="22" t="e">
        <f>((IF(#REF!="","0",3)*#REF!)+(IF(#REF!="","0",3)*#REF!)+(IF(#REF!="","0",3)*#REF!))</f>
        <v>#REF!</v>
      </c>
      <c r="F106" s="22" t="e">
        <f>((IF(#REF!="","0",4)*#REF!)+(IF(#REF!="","0",4)*#REF!)+(IF(#REF!="","0",4)*#REF!))</f>
        <v>#REF!</v>
      </c>
      <c r="G106" s="22" t="e">
        <f>((IF(#REF!="","0",5)*#REF!)+(IF(#REF!="","0",5)*#REF!)+(IF(#REF!="","0",5)*#REF!))</f>
        <v>#REF!</v>
      </c>
      <c r="H106" s="22" t="e">
        <f>((IF(#REF!="","0",6)*#REF!)+(IF(#REF!="","0",6)*#REF!)+(IF(#REF!="","0",6)*#REF!))</f>
        <v>#REF!</v>
      </c>
      <c r="I106" s="23" t="e">
        <f>((IF(#REF!="","0",7)*#REF!)+(IF(#REF!="","0",7)*#REF!)+(IF(#REF!="","0",7)*#REF!))</f>
        <v>#REF!</v>
      </c>
      <c r="J106" s="13" t="e">
        <f>SUM(C106:I106)</f>
        <v>#REF!</v>
      </c>
      <c r="K106" s="24" t="e">
        <f>J106/350</f>
        <v>#REF!</v>
      </c>
      <c r="L106" s="25"/>
    </row>
    <row r="107" spans="1:12" ht="13.5" hidden="1" thickBot="1">
      <c r="B107" s="20" t="s">
        <v>30</v>
      </c>
      <c r="C107" s="26" t="e">
        <f>((IF(#REF!="","0",1)*#REF!)+(IF(#REF!="","0",1)*#REF!)+(IF(#REF!="","0",1)*#REF!)+(IF(#REF!="","0",1)*#REF!)+(IF(#REF!="","0",1)*#REF!)+(IF(#REF!="","0",1)*#REF!)+(IF(#REF!="","0",1)*#REF!))</f>
        <v>#REF!</v>
      </c>
      <c r="D107" s="26" t="e">
        <f>((IF(#REF!="","0",2)*#REF!)+(IF(#REF!="","0",2)*#REF!)+(IF(#REF!="","0",2)*#REF!)+(IF(#REF!="","0",2)*#REF!)+(IF(#REF!="","0",2)*#REF!)+(IF(#REF!="","0",2)*#REF!)+(IF(#REF!="","0",2)*#REF!))</f>
        <v>#REF!</v>
      </c>
      <c r="E107" s="26" t="e">
        <f>((IF(#REF!="","0",3)*#REF!)+(IF(#REF!="","0",3)*#REF!)+(IF(#REF!="","0",3)*#REF!)+(IF(#REF!="","0",3)*#REF!)+(IF(#REF!="","0",3)*#REF!)+(IF(#REF!="","0",3)*#REF!)+(IF(#REF!="","0",3)*#REF!))</f>
        <v>#REF!</v>
      </c>
      <c r="F107" s="26" t="e">
        <f>((IF(#REF!="","0",4)*#REF!)+(IF(#REF!="","0",4)*#REF!)+(IF(#REF!="","0",4)*#REF!)+(IF(#REF!="","0",4)*#REF!)+(IF(#REF!="","0",4)*#REF!)+(IF(#REF!="","0",4)*#REF!)+(IF(#REF!="","0",4)*#REF!))</f>
        <v>#REF!</v>
      </c>
      <c r="G107" s="26" t="e">
        <f>((IF(#REF!="","0",5)*#REF!)+(IF(#REF!="","0",5)*#REF!)+(IF(#REF!="","0",5)*#REF!)+(IF(#REF!="","0",5)*#REF!)+(IF(#REF!="","0",5)*#REF!)+(IF(#REF!="","0",5)*#REF!)+(IF(#REF!="","0",5)*#REF!))</f>
        <v>#REF!</v>
      </c>
      <c r="H107" s="26" t="e">
        <f>((IF(#REF!="","0",6)*#REF!)+(IF(#REF!="","0",6)*#REF!)+(IF(#REF!="","0",6)*#REF!)+(IF(#REF!="","0",6)*#REF!)+(IF(#REF!="","0",6)*#REF!)+(IF(#REF!="","0",6)*#REF!)+(IF(#REF!="","0",6)*#REF!))</f>
        <v>#REF!</v>
      </c>
      <c r="I107" s="26" t="e">
        <f>((IF(#REF!="","0",7)*#REF!)+(IF(#REF!="","0",7)*#REF!)+(IF(#REF!="","0",7)*#REF!)+(IF(#REF!="","0",7)*#REF!)+(IF(#REF!="","0",7)*#REF!)+(IF(#REF!="","0",7)*#REF!)+(IF(#REF!="","0",7)*#REF!))</f>
        <v>#REF!</v>
      </c>
      <c r="J107" s="27" t="e">
        <f>SUM(C107:I107)</f>
        <v>#REF!</v>
      </c>
      <c r="K107" s="24" t="e">
        <f>J107/350</f>
        <v>#REF!</v>
      </c>
      <c r="L107" s="25"/>
    </row>
    <row r="108" spans="1:12" ht="13.5" hidden="1" thickBot="1">
      <c r="B108" s="28"/>
      <c r="C108" s="29"/>
      <c r="D108" s="29"/>
      <c r="E108" s="29"/>
      <c r="F108" s="29"/>
      <c r="G108" s="29"/>
      <c r="H108" s="29"/>
      <c r="I108" s="29"/>
      <c r="J108" s="29" t="e">
        <f>SUM(J106:J107)</f>
        <v>#REF!</v>
      </c>
      <c r="K108" s="30" t="e">
        <f>IF(J108&lt;490,0,J108/700)</f>
        <v>#REF!</v>
      </c>
      <c r="L108" s="25"/>
    </row>
  </sheetData>
  <mergeCells count="134">
    <mergeCell ref="G12:H12"/>
    <mergeCell ref="I12:J12"/>
    <mergeCell ref="G13:H13"/>
    <mergeCell ref="I13:J13"/>
    <mergeCell ref="B22:C22"/>
    <mergeCell ref="D22:F22"/>
    <mergeCell ref="G22:H22"/>
    <mergeCell ref="I22:J22"/>
    <mergeCell ref="G15:H15"/>
    <mergeCell ref="I15:J15"/>
    <mergeCell ref="B16:F16"/>
    <mergeCell ref="G16:H16"/>
    <mergeCell ref="I16:J16"/>
    <mergeCell ref="B17:C17"/>
    <mergeCell ref="D17:F17"/>
    <mergeCell ref="G17:H17"/>
    <mergeCell ref="I17:J17"/>
    <mergeCell ref="B15:F15"/>
    <mergeCell ref="B7:F7"/>
    <mergeCell ref="C5:F5"/>
    <mergeCell ref="B6:F6"/>
    <mergeCell ref="G6:H6"/>
    <mergeCell ref="I6:J6"/>
    <mergeCell ref="G14:H14"/>
    <mergeCell ref="I14:J14"/>
    <mergeCell ref="B12:F12"/>
    <mergeCell ref="B13:F13"/>
    <mergeCell ref="B14:F14"/>
    <mergeCell ref="G11:H11"/>
    <mergeCell ref="I11:J11"/>
    <mergeCell ref="G7:H7"/>
    <mergeCell ref="I7:J7"/>
    <mergeCell ref="C1:F1"/>
    <mergeCell ref="H1:J1"/>
    <mergeCell ref="C2:F2"/>
    <mergeCell ref="H2:J3"/>
    <mergeCell ref="C3:F3"/>
    <mergeCell ref="C4:F4"/>
    <mergeCell ref="B8:F8"/>
    <mergeCell ref="B9:F9"/>
    <mergeCell ref="B10:F10"/>
    <mergeCell ref="B11:F11"/>
    <mergeCell ref="G8:H8"/>
    <mergeCell ref="I8:J8"/>
    <mergeCell ref="G9:H9"/>
    <mergeCell ref="I9:J9"/>
    <mergeCell ref="G10:H10"/>
    <mergeCell ref="I10:J10"/>
    <mergeCell ref="G24:H24"/>
    <mergeCell ref="I24:J24"/>
    <mergeCell ref="B23:C23"/>
    <mergeCell ref="D23:F23"/>
    <mergeCell ref="G23:H23"/>
    <mergeCell ref="I23:J23"/>
    <mergeCell ref="B19:C19"/>
    <mergeCell ref="D19:F19"/>
    <mergeCell ref="G19:H19"/>
    <mergeCell ref="I19:J19"/>
    <mergeCell ref="B18:C18"/>
    <mergeCell ref="D18:F18"/>
    <mergeCell ref="G18:H18"/>
    <mergeCell ref="I18:J18"/>
    <mergeCell ref="G21:H21"/>
    <mergeCell ref="I21:J21"/>
    <mergeCell ref="B20:C20"/>
    <mergeCell ref="D20:F20"/>
    <mergeCell ref="G20:H20"/>
    <mergeCell ref="I20:J20"/>
    <mergeCell ref="B32:C32"/>
    <mergeCell ref="B33:C33"/>
    <mergeCell ref="B35:C35"/>
    <mergeCell ref="B36:C36"/>
    <mergeCell ref="B21:C21"/>
    <mergeCell ref="D21:F21"/>
    <mergeCell ref="B24:C24"/>
    <mergeCell ref="D24:F24"/>
    <mergeCell ref="D25:G25"/>
    <mergeCell ref="H25:J25"/>
    <mergeCell ref="B27:C27"/>
    <mergeCell ref="B28:C28"/>
    <mergeCell ref="B29:C29"/>
    <mergeCell ref="B31:C31"/>
    <mergeCell ref="C50:F50"/>
    <mergeCell ref="C51:F51"/>
    <mergeCell ref="D53:G53"/>
    <mergeCell ref="H53:J53"/>
    <mergeCell ref="B37:C37"/>
    <mergeCell ref="D38:G38"/>
    <mergeCell ref="B55:C55"/>
    <mergeCell ref="B56:C56"/>
    <mergeCell ref="H38:K38"/>
    <mergeCell ref="B39:K39"/>
    <mergeCell ref="B40:K40"/>
    <mergeCell ref="C47:F47"/>
    <mergeCell ref="H47:J47"/>
    <mergeCell ref="C48:F48"/>
    <mergeCell ref="H48:J49"/>
    <mergeCell ref="C49:F49"/>
    <mergeCell ref="B63:C63"/>
    <mergeCell ref="C65:F65"/>
    <mergeCell ref="H65:J65"/>
    <mergeCell ref="C66:F66"/>
    <mergeCell ref="H66:J67"/>
    <mergeCell ref="C67:F67"/>
    <mergeCell ref="B78:C78"/>
    <mergeCell ref="B79:C79"/>
    <mergeCell ref="B81:C81"/>
    <mergeCell ref="B82:C82"/>
    <mergeCell ref="C68:F68"/>
    <mergeCell ref="B57:C57"/>
    <mergeCell ref="B58:C58"/>
    <mergeCell ref="B60:C60"/>
    <mergeCell ref="B61:C61"/>
    <mergeCell ref="B62:C62"/>
    <mergeCell ref="C92:D92"/>
    <mergeCell ref="E92:G93"/>
    <mergeCell ref="B83:C83"/>
    <mergeCell ref="B85:C85"/>
    <mergeCell ref="C69:F69"/>
    <mergeCell ref="B72:C72"/>
    <mergeCell ref="B73:C73"/>
    <mergeCell ref="B74:C74"/>
    <mergeCell ref="B76:C76"/>
    <mergeCell ref="B77:C77"/>
    <mergeCell ref="H92:K93"/>
    <mergeCell ref="C93:D93"/>
    <mergeCell ref="B95:K95"/>
    <mergeCell ref="B96:K96"/>
    <mergeCell ref="B105:K105"/>
    <mergeCell ref="B86:C86"/>
    <mergeCell ref="B87:C87"/>
    <mergeCell ref="B88:C88"/>
    <mergeCell ref="D89:G89"/>
    <mergeCell ref="H89:K89"/>
  </mergeCells>
  <phoneticPr fontId="0" type="noConversion"/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6" min="1" max="10" man="1"/>
  </rowBreaks>
  <colBreaks count="1" manualBreakCount="1">
    <brk id="1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8"/>
  <sheetViews>
    <sheetView topLeftCell="B90" zoomScaleNormal="100" zoomScaleSheetLayoutView="91" zoomScalePageLayoutView="146" workbookViewId="0">
      <selection activeCell="B96" sqref="B96:K96"/>
    </sheetView>
  </sheetViews>
  <sheetFormatPr defaultColWidth="8.85546875" defaultRowHeight="12.75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2:12" ht="15" customHeight="1">
      <c r="B1" s="96" t="s">
        <v>0</v>
      </c>
      <c r="C1" s="140" t="s">
        <v>60</v>
      </c>
      <c r="D1" s="140"/>
      <c r="E1" s="140"/>
      <c r="F1" s="141"/>
      <c r="G1" s="2"/>
      <c r="H1" s="142" t="s">
        <v>1</v>
      </c>
      <c r="I1" s="143"/>
      <c r="J1" s="143"/>
    </row>
    <row r="2" spans="2:12" ht="15" customHeight="1">
      <c r="B2" s="87" t="s">
        <v>2</v>
      </c>
      <c r="C2" s="144"/>
      <c r="D2" s="144"/>
      <c r="E2" s="144"/>
      <c r="F2" s="145"/>
      <c r="G2" s="5"/>
      <c r="H2" s="131">
        <v>2018</v>
      </c>
      <c r="I2" s="132"/>
      <c r="J2" s="133"/>
    </row>
    <row r="3" spans="2:12" ht="15">
      <c r="B3" s="88" t="s">
        <v>3</v>
      </c>
      <c r="C3" s="144" t="s">
        <v>61</v>
      </c>
      <c r="D3" s="144"/>
      <c r="E3" s="144"/>
      <c r="F3" s="145"/>
      <c r="G3" s="6"/>
      <c r="H3" s="134"/>
      <c r="I3" s="135"/>
      <c r="J3" s="136"/>
    </row>
    <row r="4" spans="2:12" ht="15">
      <c r="B4" s="89" t="s">
        <v>4</v>
      </c>
      <c r="C4" s="146" t="s">
        <v>4</v>
      </c>
      <c r="D4" s="146"/>
      <c r="E4" s="146"/>
      <c r="F4" s="147"/>
      <c r="G4" s="7"/>
      <c r="H4" s="7"/>
      <c r="I4" s="7"/>
      <c r="J4" s="8"/>
    </row>
    <row r="5" spans="2:12" ht="15.75" thickBot="1">
      <c r="B5" s="90" t="s">
        <v>5</v>
      </c>
      <c r="C5" s="148" t="s">
        <v>6</v>
      </c>
      <c r="D5" s="148"/>
      <c r="E5" s="148"/>
      <c r="F5" s="149"/>
      <c r="G5" s="9"/>
      <c r="H5" s="9"/>
      <c r="I5" s="9"/>
      <c r="J5" s="9"/>
    </row>
    <row r="6" spans="2:12" ht="20.25" customHeight="1">
      <c r="B6" s="189" t="s">
        <v>81</v>
      </c>
      <c r="C6" s="190"/>
      <c r="D6" s="190"/>
      <c r="E6" s="190"/>
      <c r="F6" s="190"/>
      <c r="G6" s="191" t="s">
        <v>7</v>
      </c>
      <c r="H6" s="192"/>
      <c r="I6" s="191" t="s">
        <v>8</v>
      </c>
      <c r="J6" s="193"/>
    </row>
    <row r="7" spans="2:12" s="10" customFormat="1" ht="12.75" customHeight="1">
      <c r="B7" s="186" t="s">
        <v>85</v>
      </c>
      <c r="C7" s="187"/>
      <c r="D7" s="187"/>
      <c r="E7" s="187"/>
      <c r="F7" s="188"/>
      <c r="G7" s="183"/>
      <c r="H7" s="183"/>
      <c r="I7" s="184"/>
      <c r="J7" s="185"/>
      <c r="L7" s="3"/>
    </row>
    <row r="8" spans="2:12">
      <c r="B8" s="180"/>
      <c r="C8" s="181"/>
      <c r="D8" s="181"/>
      <c r="E8" s="181"/>
      <c r="F8" s="182"/>
      <c r="G8" s="165"/>
      <c r="H8" s="165"/>
      <c r="I8" s="166"/>
      <c r="J8" s="167"/>
    </row>
    <row r="9" spans="2:12">
      <c r="B9" s="180"/>
      <c r="C9" s="181"/>
      <c r="D9" s="181"/>
      <c r="E9" s="181"/>
      <c r="F9" s="182"/>
      <c r="G9" s="165"/>
      <c r="H9" s="165"/>
      <c r="I9" s="166"/>
      <c r="J9" s="167"/>
    </row>
    <row r="10" spans="2:12">
      <c r="B10" s="180"/>
      <c r="C10" s="181"/>
      <c r="D10" s="181"/>
      <c r="E10" s="181"/>
      <c r="F10" s="182"/>
      <c r="G10" s="165"/>
      <c r="H10" s="165"/>
      <c r="I10" s="166"/>
      <c r="J10" s="167"/>
    </row>
    <row r="11" spans="2:12">
      <c r="B11" s="180"/>
      <c r="C11" s="181"/>
      <c r="D11" s="181"/>
      <c r="E11" s="181"/>
      <c r="F11" s="182"/>
      <c r="G11" s="165"/>
      <c r="H11" s="165"/>
      <c r="I11" s="166"/>
      <c r="J11" s="167"/>
    </row>
    <row r="12" spans="2:12">
      <c r="B12" s="180"/>
      <c r="C12" s="181"/>
      <c r="D12" s="181"/>
      <c r="E12" s="181"/>
      <c r="F12" s="182"/>
      <c r="G12" s="165"/>
      <c r="H12" s="165"/>
      <c r="I12" s="166"/>
      <c r="J12" s="167"/>
    </row>
    <row r="13" spans="2:12">
      <c r="B13" s="180"/>
      <c r="C13" s="181"/>
      <c r="D13" s="181"/>
      <c r="E13" s="181"/>
      <c r="F13" s="182"/>
      <c r="G13" s="165"/>
      <c r="H13" s="165"/>
      <c r="I13" s="166"/>
      <c r="J13" s="167"/>
    </row>
    <row r="14" spans="2:12">
      <c r="B14" s="180"/>
      <c r="C14" s="181"/>
      <c r="D14" s="181"/>
      <c r="E14" s="181"/>
      <c r="F14" s="182"/>
      <c r="G14" s="165"/>
      <c r="H14" s="165"/>
      <c r="I14" s="166"/>
      <c r="J14" s="167"/>
    </row>
    <row r="15" spans="2:12">
      <c r="B15" s="180"/>
      <c r="C15" s="181"/>
      <c r="D15" s="181"/>
      <c r="E15" s="181"/>
      <c r="F15" s="182"/>
      <c r="G15" s="165"/>
      <c r="H15" s="165"/>
      <c r="I15" s="166"/>
      <c r="J15" s="167"/>
    </row>
    <row r="16" spans="2:12">
      <c r="B16" s="180"/>
      <c r="C16" s="181"/>
      <c r="D16" s="181"/>
      <c r="E16" s="181"/>
      <c r="F16" s="182"/>
      <c r="G16" s="165"/>
      <c r="H16" s="165"/>
      <c r="I16" s="166"/>
      <c r="J16" s="167"/>
    </row>
    <row r="17" spans="1:12">
      <c r="A17" s="11"/>
      <c r="B17" s="194" t="s">
        <v>84</v>
      </c>
      <c r="C17" s="195"/>
      <c r="D17" s="196" t="s">
        <v>9</v>
      </c>
      <c r="E17" s="196"/>
      <c r="F17" s="196"/>
      <c r="G17" s="183"/>
      <c r="H17" s="183"/>
      <c r="I17" s="184"/>
      <c r="J17" s="185"/>
    </row>
    <row r="18" spans="1:12">
      <c r="A18" s="11"/>
      <c r="B18" s="168"/>
      <c r="C18" s="169"/>
      <c r="D18" s="164"/>
      <c r="E18" s="164"/>
      <c r="F18" s="164"/>
      <c r="G18" s="165"/>
      <c r="H18" s="165"/>
      <c r="I18" s="166"/>
      <c r="J18" s="167"/>
    </row>
    <row r="19" spans="1:12">
      <c r="A19" s="11"/>
      <c r="B19" s="163"/>
      <c r="C19" s="164"/>
      <c r="D19" s="164"/>
      <c r="E19" s="164"/>
      <c r="F19" s="164"/>
      <c r="G19" s="165"/>
      <c r="H19" s="165"/>
      <c r="I19" s="166"/>
      <c r="J19" s="167"/>
    </row>
    <row r="20" spans="1:12">
      <c r="A20" s="11"/>
      <c r="B20" s="163"/>
      <c r="C20" s="164"/>
      <c r="D20" s="164"/>
      <c r="E20" s="164"/>
      <c r="F20" s="164"/>
      <c r="G20" s="165"/>
      <c r="H20" s="165"/>
      <c r="I20" s="166"/>
      <c r="J20" s="167"/>
    </row>
    <row r="21" spans="1:12">
      <c r="A21" s="11"/>
      <c r="B21" s="163"/>
      <c r="C21" s="164"/>
      <c r="D21" s="164"/>
      <c r="E21" s="164"/>
      <c r="F21" s="164"/>
      <c r="G21" s="165"/>
      <c r="H21" s="165"/>
      <c r="I21" s="166"/>
      <c r="J21" s="167"/>
    </row>
    <row r="22" spans="1:12">
      <c r="A22" s="11"/>
      <c r="B22" s="163"/>
      <c r="C22" s="164"/>
      <c r="D22" s="164"/>
      <c r="E22" s="164"/>
      <c r="F22" s="164"/>
      <c r="G22" s="165"/>
      <c r="H22" s="165"/>
      <c r="I22" s="166"/>
      <c r="J22" s="167"/>
    </row>
    <row r="23" spans="1:12" ht="13.5" thickBot="1">
      <c r="A23" s="11"/>
      <c r="B23" s="175"/>
      <c r="C23" s="176"/>
      <c r="D23" s="176"/>
      <c r="E23" s="176"/>
      <c r="F23" s="176"/>
      <c r="G23" s="177"/>
      <c r="H23" s="177"/>
      <c r="I23" s="178"/>
      <c r="J23" s="179"/>
    </row>
    <row r="24" spans="1:12" s="13" customFormat="1" ht="13.5" thickBot="1">
      <c r="A24" s="12"/>
      <c r="B24" s="170"/>
      <c r="C24" s="171"/>
      <c r="D24" s="172"/>
      <c r="E24" s="172"/>
      <c r="F24" s="172"/>
      <c r="G24" s="173"/>
      <c r="H24" s="173"/>
      <c r="I24" s="174"/>
      <c r="J24" s="174"/>
      <c r="L24" s="14"/>
    </row>
    <row r="25" spans="1:12" ht="35.25" customHeight="1" thickBot="1">
      <c r="A25" s="15"/>
      <c r="B25" s="45" t="s">
        <v>32</v>
      </c>
      <c r="C25" s="46" t="s">
        <v>12</v>
      </c>
      <c r="D25" s="157" t="s">
        <v>38</v>
      </c>
      <c r="E25" s="157"/>
      <c r="F25" s="157"/>
      <c r="G25" s="158"/>
      <c r="H25" s="159">
        <v>0.51</v>
      </c>
      <c r="I25" s="160"/>
      <c r="J25" s="161"/>
    </row>
    <row r="26" spans="1:12" ht="35.25" customHeight="1" thickBot="1">
      <c r="A26" s="15"/>
      <c r="B26" s="49" t="s">
        <v>10</v>
      </c>
      <c r="C26" s="50">
        <v>16</v>
      </c>
      <c r="D26" s="51">
        <v>1</v>
      </c>
      <c r="E26" s="51">
        <v>2</v>
      </c>
      <c r="F26" s="51">
        <v>3</v>
      </c>
      <c r="G26" s="52">
        <v>4</v>
      </c>
      <c r="H26" s="53">
        <v>5</v>
      </c>
      <c r="I26" s="53">
        <v>6</v>
      </c>
      <c r="J26" s="53">
        <v>7</v>
      </c>
      <c r="K26" s="44">
        <f>SUM(D29:J29)/2</f>
        <v>0</v>
      </c>
    </row>
    <row r="27" spans="1:12" ht="35.25" customHeight="1">
      <c r="A27" s="15"/>
      <c r="B27" s="114" t="s">
        <v>33</v>
      </c>
      <c r="C27" s="114"/>
      <c r="D27" s="34"/>
      <c r="E27" s="34"/>
      <c r="F27" s="34"/>
      <c r="G27" s="35"/>
      <c r="H27" s="31" t="s">
        <v>31</v>
      </c>
      <c r="I27" s="31"/>
      <c r="J27" s="31"/>
    </row>
    <row r="28" spans="1:12" ht="35.25" customHeight="1" thickBot="1">
      <c r="A28" s="15"/>
      <c r="B28" s="114" t="s">
        <v>34</v>
      </c>
      <c r="C28" s="114"/>
      <c r="D28" s="34"/>
      <c r="E28" s="34"/>
      <c r="F28" s="34"/>
      <c r="G28" s="35"/>
      <c r="H28" s="31"/>
      <c r="I28" s="31"/>
      <c r="J28" s="31"/>
    </row>
    <row r="29" spans="1:12" ht="35.25" hidden="1" customHeight="1" thickBot="1">
      <c r="A29" s="15"/>
      <c r="B29" s="162"/>
      <c r="C29" s="162"/>
      <c r="D29" s="36">
        <f>((IF(D27="X",D26,"0")+(IF(D28="X",D26,"0"))))</f>
        <v>0</v>
      </c>
      <c r="E29" s="36">
        <f t="shared" ref="E29:J29" si="0">((IF(E27="X",E26,"0")+(IF(E28="X",E26,"0"))))</f>
        <v>0</v>
      </c>
      <c r="F29" s="36">
        <f t="shared" si="0"/>
        <v>0</v>
      </c>
      <c r="G29" s="37">
        <f t="shared" si="0"/>
        <v>0</v>
      </c>
      <c r="H29" s="39">
        <f t="shared" si="0"/>
        <v>0</v>
      </c>
      <c r="I29" s="39">
        <f t="shared" si="0"/>
        <v>0</v>
      </c>
      <c r="J29" s="39">
        <f t="shared" si="0"/>
        <v>0</v>
      </c>
    </row>
    <row r="30" spans="1:12" ht="35.25" customHeight="1" thickBot="1">
      <c r="A30" s="15"/>
      <c r="B30" s="47" t="s">
        <v>11</v>
      </c>
      <c r="C30" s="48">
        <v>15</v>
      </c>
      <c r="D30" s="51">
        <v>1</v>
      </c>
      <c r="E30" s="51">
        <v>2</v>
      </c>
      <c r="F30" s="51">
        <v>3</v>
      </c>
      <c r="G30" s="52">
        <v>4</v>
      </c>
      <c r="H30" s="53">
        <v>5</v>
      </c>
      <c r="I30" s="53">
        <v>6</v>
      </c>
      <c r="J30" s="53">
        <v>7</v>
      </c>
      <c r="K30" s="44">
        <f>SUM(D33:J33)/2</f>
        <v>0</v>
      </c>
    </row>
    <row r="31" spans="1:12" ht="35.25" customHeight="1">
      <c r="A31" s="15"/>
      <c r="B31" s="114" t="s">
        <v>35</v>
      </c>
      <c r="C31" s="114"/>
      <c r="D31" s="34"/>
      <c r="E31" s="34"/>
      <c r="F31" s="34"/>
      <c r="G31" s="35"/>
      <c r="H31" s="31"/>
      <c r="I31" s="31"/>
      <c r="J31" s="31"/>
    </row>
    <row r="32" spans="1:12" ht="35.25" customHeight="1" thickBot="1">
      <c r="A32" s="15"/>
      <c r="B32" s="114" t="s">
        <v>36</v>
      </c>
      <c r="C32" s="114"/>
      <c r="D32" s="34"/>
      <c r="E32" s="34"/>
      <c r="F32" s="34"/>
      <c r="G32" s="35"/>
      <c r="H32" s="31"/>
      <c r="I32" s="31"/>
      <c r="J32" s="31"/>
    </row>
    <row r="33" spans="1:11" ht="35.25" hidden="1" customHeight="1">
      <c r="A33" s="15"/>
      <c r="B33" s="162"/>
      <c r="C33" s="162"/>
      <c r="D33" s="36">
        <f t="shared" ref="D33:J33" si="1">((IF(D31="X",D30,"0")+(IF(D32="X",D30,"0"))))</f>
        <v>0</v>
      </c>
      <c r="E33" s="36">
        <f t="shared" si="1"/>
        <v>0</v>
      </c>
      <c r="F33" s="36">
        <f t="shared" si="1"/>
        <v>0</v>
      </c>
      <c r="G33" s="37">
        <f t="shared" si="1"/>
        <v>0</v>
      </c>
      <c r="H33" s="39">
        <f t="shared" si="1"/>
        <v>0</v>
      </c>
      <c r="I33" s="39">
        <f t="shared" si="1"/>
        <v>0</v>
      </c>
      <c r="J33" s="39">
        <f t="shared" si="1"/>
        <v>0</v>
      </c>
    </row>
    <row r="34" spans="1:11" ht="35.25" customHeight="1" thickBot="1">
      <c r="A34" s="15"/>
      <c r="B34" s="47" t="s">
        <v>37</v>
      </c>
      <c r="C34" s="48">
        <v>20</v>
      </c>
      <c r="D34" s="51">
        <v>1</v>
      </c>
      <c r="E34" s="51">
        <v>2</v>
      </c>
      <c r="F34" s="51">
        <v>3</v>
      </c>
      <c r="G34" s="52">
        <v>4</v>
      </c>
      <c r="H34" s="53">
        <v>5</v>
      </c>
      <c r="I34" s="53">
        <v>6</v>
      </c>
      <c r="J34" s="53">
        <v>7</v>
      </c>
      <c r="K34" s="44">
        <f>SUM(D37:J37)/2</f>
        <v>0</v>
      </c>
    </row>
    <row r="35" spans="1:11" ht="35.25" customHeight="1">
      <c r="A35" s="15"/>
      <c r="B35" s="114" t="s">
        <v>39</v>
      </c>
      <c r="C35" s="114"/>
      <c r="D35" s="34"/>
      <c r="E35" s="34"/>
      <c r="F35" s="34"/>
      <c r="G35" s="35"/>
      <c r="H35" s="31"/>
      <c r="I35" s="31"/>
      <c r="J35" s="31"/>
    </row>
    <row r="36" spans="1:11" ht="35.25" customHeight="1" thickBot="1">
      <c r="A36" s="15"/>
      <c r="B36" s="114" t="s">
        <v>40</v>
      </c>
      <c r="C36" s="114"/>
      <c r="D36" s="34"/>
      <c r="E36" s="34"/>
      <c r="F36" s="34"/>
      <c r="G36" s="35"/>
      <c r="H36" s="31"/>
      <c r="I36" s="31"/>
      <c r="J36" s="31" t="s">
        <v>31</v>
      </c>
    </row>
    <row r="37" spans="1:11" ht="35.25" hidden="1" customHeight="1" thickBot="1">
      <c r="A37" s="15"/>
      <c r="B37" s="115"/>
      <c r="C37" s="115"/>
      <c r="D37" s="41">
        <f t="shared" ref="D37:J37" si="2">((IF(D35="X",D34,"0")+(IF(D36="X",D34,"0"))))</f>
        <v>0</v>
      </c>
      <c r="E37" s="41">
        <f t="shared" si="2"/>
        <v>0</v>
      </c>
      <c r="F37" s="41">
        <f t="shared" si="2"/>
        <v>0</v>
      </c>
      <c r="G37" s="42">
        <f t="shared" si="2"/>
        <v>0</v>
      </c>
      <c r="H37" s="43">
        <f t="shared" si="2"/>
        <v>0</v>
      </c>
      <c r="I37" s="43">
        <f t="shared" si="2"/>
        <v>0</v>
      </c>
      <c r="J37" s="43">
        <f t="shared" si="2"/>
        <v>0</v>
      </c>
    </row>
    <row r="38" spans="1:11" s="19" customFormat="1" ht="45" customHeight="1" thickBot="1">
      <c r="B38" s="84" t="s">
        <v>58</v>
      </c>
      <c r="C38" s="85">
        <f>C34+C30+C26</f>
        <v>51</v>
      </c>
      <c r="D38" s="155">
        <f>(K26*C26)+(K30*C30)+(K34*C34)</f>
        <v>0</v>
      </c>
      <c r="E38" s="156"/>
      <c r="F38" s="156"/>
      <c r="G38" s="156"/>
      <c r="H38" s="137">
        <f>D38/(C38*7)</f>
        <v>0</v>
      </c>
      <c r="I38" s="138"/>
      <c r="J38" s="138"/>
      <c r="K38" s="139"/>
    </row>
    <row r="39" spans="1:11" s="86" customFormat="1" ht="13.5" thickBot="1">
      <c r="B39" s="105" t="s">
        <v>19</v>
      </c>
      <c r="C39" s="106"/>
      <c r="D39" s="106"/>
      <c r="E39" s="106"/>
      <c r="F39" s="106"/>
      <c r="G39" s="106"/>
      <c r="H39" s="106"/>
      <c r="I39" s="106"/>
      <c r="J39" s="106"/>
      <c r="K39" s="107"/>
    </row>
    <row r="40" spans="1:11" s="86" customFormat="1" ht="25.5" customHeight="1">
      <c r="B40" s="108" t="s">
        <v>62</v>
      </c>
      <c r="C40" s="109"/>
      <c r="D40" s="109"/>
      <c r="E40" s="109"/>
      <c r="F40" s="109"/>
      <c r="G40" s="109"/>
      <c r="H40" s="109"/>
      <c r="I40" s="109"/>
      <c r="J40" s="109"/>
      <c r="K40" s="110"/>
    </row>
    <row r="41" spans="1:11" s="86" customFormat="1">
      <c r="B41" s="78"/>
      <c r="C41" s="40"/>
      <c r="D41" s="40"/>
      <c r="E41" s="40"/>
      <c r="F41" s="40"/>
      <c r="G41" s="40"/>
      <c r="H41" s="40"/>
      <c r="I41" s="40"/>
      <c r="J41" s="40"/>
      <c r="K41" s="79"/>
    </row>
    <row r="42" spans="1:11" s="86" customFormat="1">
      <c r="B42" s="78"/>
      <c r="C42" s="40"/>
      <c r="D42" s="40"/>
      <c r="E42" s="40"/>
      <c r="F42" s="40"/>
      <c r="G42" s="40"/>
      <c r="H42" s="40"/>
      <c r="I42" s="40"/>
      <c r="J42" s="40"/>
      <c r="K42" s="79"/>
    </row>
    <row r="43" spans="1:11" s="86" customFormat="1">
      <c r="B43" s="78"/>
      <c r="C43" s="40"/>
      <c r="D43" s="40"/>
      <c r="E43" s="40"/>
      <c r="F43" s="40"/>
      <c r="G43" s="40"/>
      <c r="H43" s="40"/>
      <c r="I43" s="40"/>
      <c r="J43" s="40"/>
      <c r="K43" s="79"/>
    </row>
    <row r="44" spans="1:11" s="86" customFormat="1">
      <c r="B44" s="78"/>
      <c r="C44" s="40"/>
      <c r="D44" s="40"/>
      <c r="E44" s="40"/>
      <c r="F44" s="40"/>
      <c r="G44" s="40"/>
      <c r="H44" s="40"/>
      <c r="I44" s="40"/>
      <c r="J44" s="40"/>
      <c r="K44" s="79"/>
    </row>
    <row r="45" spans="1:11" s="86" customFormat="1">
      <c r="B45" s="78"/>
      <c r="C45" s="40"/>
      <c r="D45" s="40"/>
      <c r="E45" s="40"/>
      <c r="F45" s="40"/>
      <c r="G45" s="40"/>
      <c r="H45" s="40"/>
      <c r="I45" s="40"/>
      <c r="J45" s="40"/>
      <c r="K45" s="79"/>
    </row>
    <row r="46" spans="1:11" s="19" customFormat="1" ht="13.5" thickBot="1">
      <c r="B46" s="80"/>
      <c r="C46" s="81"/>
      <c r="D46" s="81"/>
      <c r="E46" s="81"/>
      <c r="F46" s="81"/>
      <c r="G46" s="81"/>
      <c r="H46" s="81"/>
      <c r="I46" s="81"/>
      <c r="J46" s="81"/>
      <c r="K46" s="82"/>
    </row>
    <row r="47" spans="1:11" s="19" customFormat="1" ht="15">
      <c r="B47" s="96" t="s">
        <v>0</v>
      </c>
      <c r="C47" s="140" t="s">
        <v>60</v>
      </c>
      <c r="D47" s="140"/>
      <c r="E47" s="140"/>
      <c r="F47" s="141"/>
      <c r="G47" s="40"/>
      <c r="H47" s="142" t="s">
        <v>1</v>
      </c>
      <c r="I47" s="143"/>
      <c r="J47" s="143"/>
      <c r="K47" s="13"/>
    </row>
    <row r="48" spans="1:11" s="19" customFormat="1" ht="14.25">
      <c r="B48" s="87" t="s">
        <v>2</v>
      </c>
      <c r="C48" s="144"/>
      <c r="D48" s="144"/>
      <c r="E48" s="144"/>
      <c r="F48" s="145"/>
      <c r="G48" s="40"/>
      <c r="H48" s="131">
        <f>H2</f>
        <v>2018</v>
      </c>
      <c r="I48" s="132"/>
      <c r="J48" s="133"/>
      <c r="K48" s="13"/>
    </row>
    <row r="49" spans="1:11" s="19" customFormat="1" ht="14.25">
      <c r="B49" s="88" t="s">
        <v>3</v>
      </c>
      <c r="C49" s="144" t="str">
        <f>C3</f>
        <v>Nome Cognome</v>
      </c>
      <c r="D49" s="144"/>
      <c r="E49" s="144"/>
      <c r="F49" s="145"/>
      <c r="G49" s="40"/>
      <c r="H49" s="134"/>
      <c r="I49" s="135"/>
      <c r="J49" s="136"/>
      <c r="K49" s="13"/>
    </row>
    <row r="50" spans="1:11" s="19" customFormat="1" ht="14.25">
      <c r="B50" s="89" t="s">
        <v>4</v>
      </c>
      <c r="C50" s="146" t="str">
        <f>C4</f>
        <v>Categoria</v>
      </c>
      <c r="D50" s="146"/>
      <c r="E50" s="146"/>
      <c r="F50" s="147"/>
      <c r="G50" s="40"/>
      <c r="H50" s="40"/>
      <c r="I50" s="40"/>
      <c r="J50" s="40"/>
      <c r="K50" s="13"/>
    </row>
    <row r="51" spans="1:11" s="19" customFormat="1" ht="15" thickBot="1">
      <c r="B51" s="90" t="s">
        <v>5</v>
      </c>
      <c r="C51" s="148" t="str">
        <f>C5</f>
        <v>Esecutore  Collaboratore Ammi.vo</v>
      </c>
      <c r="D51" s="148"/>
      <c r="E51" s="148"/>
      <c r="F51" s="149"/>
      <c r="G51" s="40"/>
      <c r="H51" s="40"/>
      <c r="I51" s="40"/>
      <c r="J51" s="40"/>
      <c r="K51" s="13"/>
    </row>
    <row r="52" spans="1:11" s="19" customFormat="1" ht="13.5" thickBot="1">
      <c r="B52" s="78"/>
      <c r="C52" s="40"/>
      <c r="D52" s="40"/>
      <c r="E52" s="40"/>
      <c r="F52" s="40"/>
      <c r="G52" s="40"/>
      <c r="H52" s="40"/>
      <c r="I52" s="40"/>
      <c r="J52" s="40"/>
      <c r="K52" s="13"/>
    </row>
    <row r="53" spans="1:11" ht="42.95" customHeight="1" thickBot="1">
      <c r="A53" s="16"/>
      <c r="B53" s="91" t="s">
        <v>41</v>
      </c>
      <c r="C53" s="92" t="s">
        <v>12</v>
      </c>
      <c r="D53" s="150" t="s">
        <v>38</v>
      </c>
      <c r="E53" s="150"/>
      <c r="F53" s="150"/>
      <c r="G53" s="151"/>
      <c r="H53" s="152">
        <v>0.49</v>
      </c>
      <c r="I53" s="153"/>
      <c r="J53" s="154"/>
    </row>
    <row r="54" spans="1:11" ht="35.25" customHeight="1" thickBot="1">
      <c r="A54" s="15"/>
      <c r="B54" s="54" t="s">
        <v>13</v>
      </c>
      <c r="C54" s="55">
        <v>10</v>
      </c>
      <c r="D54" s="60">
        <v>1</v>
      </c>
      <c r="E54" s="60">
        <v>2</v>
      </c>
      <c r="F54" s="60">
        <v>3</v>
      </c>
      <c r="G54" s="61">
        <v>4</v>
      </c>
      <c r="H54" s="62">
        <v>5</v>
      </c>
      <c r="I54" s="62">
        <v>6</v>
      </c>
      <c r="J54" s="63">
        <v>7</v>
      </c>
      <c r="K54" s="33">
        <f>SUM(D58:J58)/3</f>
        <v>0</v>
      </c>
    </row>
    <row r="55" spans="1:11" ht="35.25" customHeight="1">
      <c r="A55" s="15"/>
      <c r="B55" s="114" t="s">
        <v>72</v>
      </c>
      <c r="C55" s="114"/>
      <c r="D55" s="34"/>
      <c r="E55" s="34"/>
      <c r="F55" s="34"/>
      <c r="G55" s="35"/>
      <c r="H55" s="31"/>
      <c r="I55" s="31"/>
      <c r="J55" s="31"/>
    </row>
    <row r="56" spans="1:11" ht="35.25" customHeight="1">
      <c r="A56" s="15"/>
      <c r="B56" s="114" t="s">
        <v>45</v>
      </c>
      <c r="C56" s="114"/>
      <c r="D56" s="34"/>
      <c r="E56" s="34"/>
      <c r="F56" s="34"/>
      <c r="G56" s="35"/>
      <c r="H56" s="31"/>
      <c r="I56" s="31"/>
      <c r="J56" s="31"/>
    </row>
    <row r="57" spans="1:11" ht="35.25" customHeight="1" thickBot="1">
      <c r="A57" s="15"/>
      <c r="B57" s="114" t="s">
        <v>46</v>
      </c>
      <c r="C57" s="114"/>
      <c r="D57" s="34"/>
      <c r="E57" s="34"/>
      <c r="F57" s="34"/>
      <c r="G57" s="35"/>
      <c r="H57" s="31"/>
      <c r="I57" s="31"/>
      <c r="J57" s="31"/>
    </row>
    <row r="58" spans="1:11" ht="13.5" hidden="1" customHeight="1" thickBot="1">
      <c r="A58" s="15"/>
      <c r="B58" s="115"/>
      <c r="C58" s="115"/>
      <c r="D58" s="41">
        <f>((IF(D55="X",D54,"0")+(IF(D56="X",D54,"0")+IF(D57="X",D54,"0"))))</f>
        <v>0</v>
      </c>
      <c r="E58" s="41">
        <f t="shared" ref="E58:J58" si="3">((IF(E55="X",E54,"0")+(IF(E56="X",E54,"0")+IF(E57="X",E54,"0"))))</f>
        <v>0</v>
      </c>
      <c r="F58" s="41">
        <f t="shared" si="3"/>
        <v>0</v>
      </c>
      <c r="G58" s="42">
        <f t="shared" si="3"/>
        <v>0</v>
      </c>
      <c r="H58" s="43">
        <f t="shared" si="3"/>
        <v>0</v>
      </c>
      <c r="I58" s="43">
        <f t="shared" si="3"/>
        <v>0</v>
      </c>
      <c r="J58" s="43">
        <f t="shared" si="3"/>
        <v>0</v>
      </c>
    </row>
    <row r="59" spans="1:11" ht="35.25" customHeight="1" thickBot="1">
      <c r="A59" s="15"/>
      <c r="B59" s="58" t="s">
        <v>14</v>
      </c>
      <c r="C59" s="59">
        <v>9</v>
      </c>
      <c r="D59" s="60">
        <v>1</v>
      </c>
      <c r="E59" s="60">
        <v>2</v>
      </c>
      <c r="F59" s="60">
        <v>3</v>
      </c>
      <c r="G59" s="61">
        <v>4</v>
      </c>
      <c r="H59" s="62">
        <v>5</v>
      </c>
      <c r="I59" s="62">
        <v>6</v>
      </c>
      <c r="J59" s="63">
        <v>7</v>
      </c>
      <c r="K59" s="33">
        <f>SUM(D63:J63)/3</f>
        <v>0</v>
      </c>
    </row>
    <row r="60" spans="1:11" ht="35.25" customHeight="1">
      <c r="A60" s="15"/>
      <c r="B60" s="125" t="s">
        <v>44</v>
      </c>
      <c r="C60" s="125"/>
      <c r="D60" s="38"/>
      <c r="E60" s="38"/>
      <c r="F60" s="38"/>
      <c r="G60" s="57"/>
      <c r="H60" s="32"/>
      <c r="I60" s="32"/>
      <c r="J60" s="32"/>
    </row>
    <row r="61" spans="1:11" ht="35.25" customHeight="1">
      <c r="A61" s="15"/>
      <c r="B61" s="114" t="s">
        <v>47</v>
      </c>
      <c r="C61" s="114"/>
      <c r="D61" s="34"/>
      <c r="E61" s="34"/>
      <c r="F61" s="34"/>
      <c r="G61" s="35"/>
      <c r="H61" s="31"/>
      <c r="I61" s="31"/>
      <c r="J61" s="31"/>
    </row>
    <row r="62" spans="1:11" ht="30" customHeight="1" thickBot="1">
      <c r="A62" s="15"/>
      <c r="B62" s="114" t="s">
        <v>48</v>
      </c>
      <c r="C62" s="114"/>
      <c r="D62" s="34"/>
      <c r="E62" s="34"/>
      <c r="F62" s="34"/>
      <c r="G62" s="35"/>
      <c r="H62" s="31"/>
      <c r="I62" s="31"/>
      <c r="J62" s="31"/>
    </row>
    <row r="63" spans="1:11" ht="35.25" hidden="1" customHeight="1">
      <c r="A63" s="15"/>
      <c r="B63" s="115"/>
      <c r="C63" s="115"/>
      <c r="D63" s="41">
        <f t="shared" ref="D63:J63" si="4">((IF(D60="X",D59,"0")+(IF(D61="X",D59,"0")+IF(D62="X",D59,"0"))))</f>
        <v>0</v>
      </c>
      <c r="E63" s="41">
        <f t="shared" si="4"/>
        <v>0</v>
      </c>
      <c r="F63" s="41">
        <f t="shared" si="4"/>
        <v>0</v>
      </c>
      <c r="G63" s="42">
        <f t="shared" si="4"/>
        <v>0</v>
      </c>
      <c r="H63" s="43">
        <f t="shared" si="4"/>
        <v>0</v>
      </c>
      <c r="I63" s="43">
        <f t="shared" si="4"/>
        <v>0</v>
      </c>
      <c r="J63" s="43">
        <f t="shared" si="4"/>
        <v>0</v>
      </c>
    </row>
    <row r="64" spans="1:11" ht="21.95" hidden="1" customHeight="1">
      <c r="A64" s="56"/>
      <c r="B64" s="40"/>
      <c r="C64" s="40"/>
      <c r="D64" s="40"/>
      <c r="E64" s="40"/>
      <c r="F64" s="40"/>
      <c r="G64" s="40"/>
      <c r="H64" s="40"/>
      <c r="I64" s="40"/>
      <c r="J64" s="40"/>
    </row>
    <row r="65" spans="1:12" ht="15" hidden="1" customHeight="1">
      <c r="B65" s="1" t="s">
        <v>0</v>
      </c>
      <c r="C65" s="128" t="str">
        <f>C1</f>
        <v>Area</v>
      </c>
      <c r="D65" s="128"/>
      <c r="E65" s="128"/>
      <c r="F65" s="128"/>
      <c r="G65" s="71"/>
      <c r="H65" s="129" t="s">
        <v>1</v>
      </c>
      <c r="I65" s="130"/>
      <c r="J65" s="130"/>
    </row>
    <row r="66" spans="1:12" ht="15" hidden="1" customHeight="1">
      <c r="B66" s="4" t="s">
        <v>2</v>
      </c>
      <c r="C66" s="128">
        <f>C2</f>
        <v>0</v>
      </c>
      <c r="D66" s="128"/>
      <c r="E66" s="128"/>
      <c r="F66" s="128"/>
      <c r="G66" s="72"/>
      <c r="H66" s="131">
        <f>H2</f>
        <v>2018</v>
      </c>
      <c r="I66" s="132"/>
      <c r="J66" s="133"/>
    </row>
    <row r="67" spans="1:12" ht="15" hidden="1" customHeight="1">
      <c r="B67" s="1" t="s">
        <v>3</v>
      </c>
      <c r="C67" s="128" t="str">
        <f>C3</f>
        <v>Nome Cognome</v>
      </c>
      <c r="D67" s="128"/>
      <c r="E67" s="128"/>
      <c r="F67" s="128"/>
      <c r="G67" s="73"/>
      <c r="H67" s="134"/>
      <c r="I67" s="135"/>
      <c r="J67" s="136"/>
    </row>
    <row r="68" spans="1:12" ht="15" hidden="1" customHeight="1">
      <c r="B68" s="4" t="s">
        <v>4</v>
      </c>
      <c r="C68" s="127" t="str">
        <f>C4</f>
        <v>Categoria</v>
      </c>
      <c r="D68" s="127"/>
      <c r="E68" s="127"/>
      <c r="F68" s="127"/>
      <c r="G68" s="74"/>
      <c r="H68" s="74"/>
      <c r="I68" s="74"/>
      <c r="J68" s="75"/>
    </row>
    <row r="69" spans="1:12" ht="15" hidden="1" customHeight="1">
      <c r="B69" s="77" t="s">
        <v>5</v>
      </c>
      <c r="C69" s="126" t="s">
        <v>6</v>
      </c>
      <c r="D69" s="126"/>
      <c r="E69" s="126"/>
      <c r="F69" s="126"/>
      <c r="G69" s="76"/>
      <c r="H69" s="76"/>
      <c r="I69" s="76"/>
      <c r="J69" s="76"/>
    </row>
    <row r="70" spans="1:12" ht="15" hidden="1" customHeight="1" thickBot="1">
      <c r="B70" s="40"/>
      <c r="C70" s="40"/>
      <c r="D70" s="40"/>
      <c r="E70" s="40"/>
      <c r="F70" s="40"/>
      <c r="G70" s="40"/>
      <c r="H70" s="40"/>
      <c r="I70" s="40"/>
      <c r="J70" s="40"/>
    </row>
    <row r="71" spans="1:12" ht="35.25" customHeight="1" thickBot="1">
      <c r="A71" s="15"/>
      <c r="B71" s="58" t="s">
        <v>15</v>
      </c>
      <c r="C71" s="59">
        <v>8</v>
      </c>
      <c r="D71" s="60">
        <v>1</v>
      </c>
      <c r="E71" s="60">
        <v>2</v>
      </c>
      <c r="F71" s="60">
        <v>3</v>
      </c>
      <c r="G71" s="61">
        <v>4</v>
      </c>
      <c r="H71" s="62">
        <v>5</v>
      </c>
      <c r="I71" s="62">
        <v>6</v>
      </c>
      <c r="J71" s="63">
        <v>7</v>
      </c>
      <c r="K71" s="33">
        <f>SUM(D74:J74)/2</f>
        <v>0</v>
      </c>
    </row>
    <row r="72" spans="1:12" ht="35.25" customHeight="1">
      <c r="A72" s="15"/>
      <c r="B72" s="125" t="s">
        <v>63</v>
      </c>
      <c r="C72" s="125"/>
      <c r="D72" s="38"/>
      <c r="E72" s="38"/>
      <c r="F72" s="38"/>
      <c r="G72" s="57"/>
      <c r="H72" s="32" t="s">
        <v>31</v>
      </c>
      <c r="I72" s="32"/>
      <c r="J72" s="32"/>
    </row>
    <row r="73" spans="1:12" ht="35.25" customHeight="1" thickBot="1">
      <c r="A73" s="15"/>
      <c r="B73" s="114" t="s">
        <v>64</v>
      </c>
      <c r="C73" s="114"/>
      <c r="D73" s="34"/>
      <c r="E73" s="34"/>
      <c r="F73" s="34"/>
      <c r="G73" s="35"/>
      <c r="H73" s="31" t="s">
        <v>31</v>
      </c>
      <c r="I73" s="31"/>
      <c r="J73" s="31"/>
    </row>
    <row r="74" spans="1:12" ht="35.25" hidden="1" customHeight="1" thickBot="1">
      <c r="A74" s="15"/>
      <c r="B74" s="115"/>
      <c r="C74" s="115"/>
      <c r="D74" s="41">
        <f>((IF(D72="X",D71,"0")+(IF(D73="X",D71,"0"))))</f>
        <v>0</v>
      </c>
      <c r="E74" s="41">
        <f t="shared" ref="E74:J74" si="5">((IF(E72="X",E71,"0")+(IF(E73="X",E71,"0"))))</f>
        <v>0</v>
      </c>
      <c r="F74" s="41">
        <f t="shared" si="5"/>
        <v>0</v>
      </c>
      <c r="G74" s="42">
        <f t="shared" si="5"/>
        <v>0</v>
      </c>
      <c r="H74" s="43">
        <f t="shared" si="5"/>
        <v>0</v>
      </c>
      <c r="I74" s="43">
        <f t="shared" si="5"/>
        <v>0</v>
      </c>
      <c r="J74" s="43">
        <f t="shared" si="5"/>
        <v>0</v>
      </c>
    </row>
    <row r="75" spans="1:12" ht="35.25" customHeight="1" thickBot="1">
      <c r="A75" s="15"/>
      <c r="B75" s="58" t="s">
        <v>51</v>
      </c>
      <c r="C75" s="59">
        <v>12</v>
      </c>
      <c r="D75" s="60">
        <v>1</v>
      </c>
      <c r="E75" s="60">
        <v>2</v>
      </c>
      <c r="F75" s="60">
        <v>3</v>
      </c>
      <c r="G75" s="61">
        <v>4</v>
      </c>
      <c r="H75" s="62">
        <v>5</v>
      </c>
      <c r="I75" s="62">
        <v>6</v>
      </c>
      <c r="J75" s="63">
        <v>7</v>
      </c>
      <c r="K75" s="33">
        <f>SUM(D79:J79)/3</f>
        <v>0</v>
      </c>
    </row>
    <row r="76" spans="1:12" ht="35.25" customHeight="1">
      <c r="A76" s="15"/>
      <c r="B76" s="125" t="s">
        <v>52</v>
      </c>
      <c r="C76" s="125"/>
      <c r="D76" s="38"/>
      <c r="E76" s="38"/>
      <c r="F76" s="38"/>
      <c r="G76" s="57"/>
      <c r="H76" s="32"/>
      <c r="I76" s="32"/>
      <c r="J76" s="32"/>
    </row>
    <row r="77" spans="1:12" ht="35.25" customHeight="1">
      <c r="A77" s="15"/>
      <c r="B77" s="114" t="s">
        <v>53</v>
      </c>
      <c r="C77" s="114"/>
      <c r="D77" s="34"/>
      <c r="E77" s="34"/>
      <c r="F77" s="34"/>
      <c r="G77" s="35"/>
      <c r="H77" s="31"/>
      <c r="I77" s="31"/>
      <c r="J77" s="31"/>
    </row>
    <row r="78" spans="1:12" ht="35.25" customHeight="1" thickBot="1">
      <c r="A78" s="15"/>
      <c r="B78" s="114" t="s">
        <v>65</v>
      </c>
      <c r="C78" s="114"/>
      <c r="D78" s="34"/>
      <c r="E78" s="34"/>
      <c r="F78" s="34"/>
      <c r="G78" s="35"/>
      <c r="H78" s="31"/>
      <c r="I78" s="31"/>
      <c r="J78" s="31"/>
    </row>
    <row r="79" spans="1:12" ht="35.25" hidden="1" customHeight="1" thickBot="1">
      <c r="A79" s="15"/>
      <c r="B79" s="115"/>
      <c r="C79" s="115"/>
      <c r="D79" s="41">
        <f t="shared" ref="D79:J79" si="6">((IF(D76="X",D75,"0")+IF(D77="X",D75,"0")+(IF(D78="X",D75,"0"))))</f>
        <v>0</v>
      </c>
      <c r="E79" s="41">
        <f t="shared" si="6"/>
        <v>0</v>
      </c>
      <c r="F79" s="41">
        <f t="shared" si="6"/>
        <v>0</v>
      </c>
      <c r="G79" s="42">
        <f t="shared" si="6"/>
        <v>0</v>
      </c>
      <c r="H79" s="43">
        <f t="shared" si="6"/>
        <v>0</v>
      </c>
      <c r="I79" s="43">
        <f t="shared" si="6"/>
        <v>0</v>
      </c>
      <c r="J79" s="43">
        <f t="shared" si="6"/>
        <v>0</v>
      </c>
    </row>
    <row r="80" spans="1:12" ht="35.25" hidden="1" customHeight="1" thickBot="1">
      <c r="A80" s="15"/>
      <c r="B80" s="58" t="s">
        <v>16</v>
      </c>
      <c r="C80" s="59" t="s">
        <v>31</v>
      </c>
      <c r="D80" s="60">
        <v>1</v>
      </c>
      <c r="E80" s="60">
        <v>2</v>
      </c>
      <c r="F80" s="60">
        <v>3</v>
      </c>
      <c r="G80" s="61">
        <v>4</v>
      </c>
      <c r="H80" s="62">
        <v>5</v>
      </c>
      <c r="I80" s="62">
        <v>6</v>
      </c>
      <c r="J80" s="63">
        <v>7</v>
      </c>
      <c r="K80" s="33">
        <f>SUM(D83:J83)/2</f>
        <v>0</v>
      </c>
      <c r="L80" s="83"/>
    </row>
    <row r="81" spans="1:12" ht="35.25" hidden="1" customHeight="1">
      <c r="A81" s="15"/>
      <c r="B81" s="125" t="s">
        <v>54</v>
      </c>
      <c r="C81" s="125"/>
      <c r="D81" s="38"/>
      <c r="E81" s="38"/>
      <c r="F81" s="38"/>
      <c r="G81" s="57"/>
      <c r="H81" s="32"/>
      <c r="I81" s="32"/>
      <c r="J81" s="32"/>
      <c r="L81" s="83"/>
    </row>
    <row r="82" spans="1:12" ht="35.25" hidden="1" customHeight="1" thickBot="1">
      <c r="A82" s="15"/>
      <c r="B82" s="114" t="s">
        <v>55</v>
      </c>
      <c r="C82" s="114"/>
      <c r="D82" s="34"/>
      <c r="E82" s="34"/>
      <c r="F82" s="34"/>
      <c r="G82" s="35"/>
      <c r="H82" s="31"/>
      <c r="I82" s="31"/>
      <c r="J82" s="31"/>
      <c r="L82" s="83"/>
    </row>
    <row r="83" spans="1:12" ht="35.25" hidden="1" customHeight="1" thickBot="1">
      <c r="A83" s="15"/>
      <c r="B83" s="115"/>
      <c r="C83" s="115"/>
      <c r="D83" s="41">
        <f>((IF(D81="X",D80,"0")+IF(D82="X",D80,"0")))</f>
        <v>0</v>
      </c>
      <c r="E83" s="41">
        <f t="shared" ref="E83:J83" si="7">((IF(E81="X",E80,"0")+IF(E82="X",E80,"0")))</f>
        <v>0</v>
      </c>
      <c r="F83" s="41">
        <f t="shared" si="7"/>
        <v>0</v>
      </c>
      <c r="G83" s="42">
        <f t="shared" si="7"/>
        <v>0</v>
      </c>
      <c r="H83" s="43">
        <f t="shared" si="7"/>
        <v>0</v>
      </c>
      <c r="I83" s="43">
        <f t="shared" si="7"/>
        <v>0</v>
      </c>
      <c r="J83" s="43">
        <f t="shared" si="7"/>
        <v>0</v>
      </c>
    </row>
    <row r="84" spans="1:12" ht="35.25" customHeight="1" thickBot="1">
      <c r="A84" s="15"/>
      <c r="B84" s="58" t="s">
        <v>17</v>
      </c>
      <c r="C84" s="59">
        <v>10</v>
      </c>
      <c r="D84" s="60">
        <v>1</v>
      </c>
      <c r="E84" s="60">
        <v>2</v>
      </c>
      <c r="F84" s="60">
        <v>3</v>
      </c>
      <c r="G84" s="61">
        <v>4</v>
      </c>
      <c r="H84" s="62">
        <v>5</v>
      </c>
      <c r="I84" s="62">
        <v>6</v>
      </c>
      <c r="J84" s="63">
        <v>7</v>
      </c>
      <c r="K84" s="33">
        <f>SUM(D88:J88)/3</f>
        <v>0</v>
      </c>
    </row>
    <row r="85" spans="1:12" ht="35.25" customHeight="1">
      <c r="A85" s="15"/>
      <c r="B85" s="125" t="s">
        <v>56</v>
      </c>
      <c r="C85" s="125"/>
      <c r="D85" s="38"/>
      <c r="E85" s="38"/>
      <c r="F85" s="38"/>
      <c r="G85" s="57"/>
      <c r="H85" s="32"/>
      <c r="I85" s="32"/>
      <c r="J85" s="32"/>
    </row>
    <row r="86" spans="1:12" ht="35.25" customHeight="1">
      <c r="A86" s="15"/>
      <c r="B86" s="114" t="s">
        <v>57</v>
      </c>
      <c r="C86" s="114"/>
      <c r="D86" s="34"/>
      <c r="E86" s="34"/>
      <c r="F86" s="34"/>
      <c r="G86" s="35"/>
      <c r="H86" s="31"/>
      <c r="I86" s="31"/>
      <c r="J86" s="31"/>
    </row>
    <row r="87" spans="1:12" ht="35.25" customHeight="1" thickBot="1">
      <c r="A87" s="15"/>
      <c r="B87" s="114" t="s">
        <v>78</v>
      </c>
      <c r="C87" s="114"/>
      <c r="D87" s="34"/>
      <c r="E87" s="34"/>
      <c r="F87" s="34"/>
      <c r="G87" s="35"/>
      <c r="H87" s="31"/>
      <c r="I87" s="31"/>
      <c r="J87" s="31"/>
    </row>
    <row r="88" spans="1:12" ht="35.25" hidden="1" customHeight="1" thickBot="1">
      <c r="A88" s="15"/>
      <c r="B88" s="115"/>
      <c r="C88" s="115"/>
      <c r="D88" s="41">
        <f>((IF(D85="X",D84,"0")+IF(D86="X",D84,"0")+(IF(D87="X",D84,"0"))))</f>
        <v>0</v>
      </c>
      <c r="E88" s="41">
        <f t="shared" ref="E88:J88" si="8">((IF(E85="X",E84,"0")+IF(E86="X",E84,"0")+(IF(E87="X",E84,"0"))))</f>
        <v>0</v>
      </c>
      <c r="F88" s="41">
        <f t="shared" si="8"/>
        <v>0</v>
      </c>
      <c r="G88" s="42">
        <f t="shared" si="8"/>
        <v>0</v>
      </c>
      <c r="H88" s="43">
        <f t="shared" si="8"/>
        <v>0</v>
      </c>
      <c r="I88" s="43">
        <f t="shared" si="8"/>
        <v>0</v>
      </c>
      <c r="J88" s="43">
        <f t="shared" si="8"/>
        <v>0</v>
      </c>
    </row>
    <row r="89" spans="1:12" s="19" customFormat="1" ht="45" customHeight="1" thickBot="1">
      <c r="B89" s="70" t="s">
        <v>42</v>
      </c>
      <c r="C89" s="93">
        <f>C54+C59+C71+C75+C84</f>
        <v>49</v>
      </c>
      <c r="D89" s="116">
        <f>K54*C54+K59*C59+K71*C71+K75*C75+K84*C84</f>
        <v>0</v>
      </c>
      <c r="E89" s="117"/>
      <c r="F89" s="117"/>
      <c r="G89" s="117"/>
      <c r="H89" s="103">
        <f>D89/(C89*7)</f>
        <v>0</v>
      </c>
      <c r="I89" s="118"/>
      <c r="J89" s="118"/>
      <c r="K89" s="104"/>
    </row>
    <row r="90" spans="1:12" ht="13.5" customHeight="1" thickBot="1">
      <c r="A90" s="16"/>
      <c r="B90" s="40"/>
      <c r="C90" s="40"/>
      <c r="D90" s="40"/>
      <c r="E90" s="40"/>
      <c r="F90" s="40"/>
      <c r="G90" s="40"/>
      <c r="H90" s="40"/>
      <c r="I90" s="40"/>
      <c r="J90" s="40"/>
    </row>
    <row r="91" spans="1:12" s="19" customFormat="1" ht="39" hidden="1" customHeight="1" thickBot="1">
      <c r="C91" s="64"/>
      <c r="D91" s="65"/>
      <c r="E91" s="66"/>
      <c r="F91" s="67"/>
      <c r="G91" s="68"/>
      <c r="H91" s="68"/>
      <c r="I91" s="68"/>
      <c r="J91" s="69"/>
    </row>
    <row r="92" spans="1:12" s="19" customFormat="1" ht="36" customHeight="1" thickBot="1">
      <c r="B92" s="94" t="s">
        <v>82</v>
      </c>
      <c r="C92" s="119">
        <f>H38</f>
        <v>0</v>
      </c>
      <c r="D92" s="120"/>
      <c r="E92" s="121" t="s">
        <v>83</v>
      </c>
      <c r="F92" s="121"/>
      <c r="G92" s="122"/>
      <c r="H92" s="97">
        <f>(C92*H25)+(C93*H53)</f>
        <v>0</v>
      </c>
      <c r="I92" s="98"/>
      <c r="J92" s="98"/>
      <c r="K92" s="99"/>
    </row>
    <row r="93" spans="1:12" s="19" customFormat="1" ht="36.75" customHeight="1" thickBot="1">
      <c r="B93" s="95" t="s">
        <v>59</v>
      </c>
      <c r="C93" s="103">
        <f>H89</f>
        <v>0</v>
      </c>
      <c r="D93" s="104"/>
      <c r="E93" s="123"/>
      <c r="F93" s="123"/>
      <c r="G93" s="124"/>
      <c r="H93" s="100"/>
      <c r="I93" s="101"/>
      <c r="J93" s="101"/>
      <c r="K93" s="102"/>
    </row>
    <row r="94" spans="1:12" ht="13.5" hidden="1" thickBot="1">
      <c r="A94" s="17" t="s">
        <v>18</v>
      </c>
      <c r="B94" s="18"/>
      <c r="C94" s="19"/>
      <c r="D94" s="19"/>
      <c r="E94" s="19"/>
      <c r="F94" s="19"/>
      <c r="G94" s="19"/>
      <c r="H94" s="19"/>
      <c r="I94" s="19"/>
      <c r="J94" s="19"/>
    </row>
    <row r="95" spans="1:12" ht="13.5" thickBot="1">
      <c r="A95" s="17"/>
      <c r="B95" s="105" t="s">
        <v>19</v>
      </c>
      <c r="C95" s="106"/>
      <c r="D95" s="106"/>
      <c r="E95" s="106"/>
      <c r="F95" s="106"/>
      <c r="G95" s="106"/>
      <c r="H95" s="106"/>
      <c r="I95" s="106"/>
      <c r="J95" s="106"/>
      <c r="K95" s="107"/>
    </row>
    <row r="96" spans="1:12" ht="37.5" customHeight="1">
      <c r="A96" t="s">
        <v>20</v>
      </c>
      <c r="B96" s="108" t="s">
        <v>86</v>
      </c>
      <c r="C96" s="109"/>
      <c r="D96" s="109"/>
      <c r="E96" s="109"/>
      <c r="F96" s="109"/>
      <c r="G96" s="109"/>
      <c r="H96" s="109"/>
      <c r="I96" s="109"/>
      <c r="J96" s="109"/>
      <c r="K96" s="110"/>
    </row>
    <row r="97" spans="1:12">
      <c r="A97" s="17" t="s">
        <v>21</v>
      </c>
      <c r="B97" s="78"/>
      <c r="C97" s="40"/>
      <c r="D97" s="40"/>
      <c r="E97" s="40"/>
      <c r="F97" s="40"/>
      <c r="G97" s="40"/>
      <c r="H97" s="40"/>
      <c r="I97" s="40"/>
      <c r="J97" s="40"/>
      <c r="K97" s="79"/>
    </row>
    <row r="98" spans="1:12">
      <c r="A98" s="17" t="s">
        <v>22</v>
      </c>
      <c r="B98" s="78"/>
      <c r="C98" s="40"/>
      <c r="D98" s="40"/>
      <c r="E98" s="40"/>
      <c r="F98" s="40"/>
      <c r="G98" s="40"/>
      <c r="H98" s="40"/>
      <c r="I98" s="40"/>
      <c r="J98" s="40"/>
      <c r="K98" s="79"/>
    </row>
    <row r="99" spans="1:12">
      <c r="A99" s="17" t="s">
        <v>23</v>
      </c>
      <c r="B99" s="78"/>
      <c r="C99" s="40"/>
      <c r="D99" s="40"/>
      <c r="E99" s="40"/>
      <c r="F99" s="40"/>
      <c r="G99" s="40"/>
      <c r="H99" s="40"/>
      <c r="I99" s="40"/>
      <c r="J99" s="40"/>
      <c r="K99" s="79"/>
    </row>
    <row r="100" spans="1:12">
      <c r="A100" s="17" t="s">
        <v>24</v>
      </c>
      <c r="B100" s="78"/>
      <c r="C100" s="40"/>
      <c r="D100" s="40"/>
      <c r="E100" s="40"/>
      <c r="F100" s="40"/>
      <c r="G100" s="40"/>
      <c r="H100" s="40"/>
      <c r="I100" s="40"/>
      <c r="J100" s="40"/>
      <c r="K100" s="79"/>
    </row>
    <row r="101" spans="1:12">
      <c r="A101" s="17" t="s">
        <v>25</v>
      </c>
      <c r="B101" s="78"/>
      <c r="C101" s="40"/>
      <c r="D101" s="40"/>
      <c r="E101" s="40"/>
      <c r="F101" s="40"/>
      <c r="G101" s="40"/>
      <c r="H101" s="40"/>
      <c r="I101" s="40"/>
      <c r="J101" s="40"/>
      <c r="K101" s="79"/>
    </row>
    <row r="102" spans="1:12" ht="13.5" thickBot="1">
      <c r="A102" s="17" t="s">
        <v>26</v>
      </c>
      <c r="B102" s="80"/>
      <c r="C102" s="81"/>
      <c r="D102" s="81"/>
      <c r="E102" s="81"/>
      <c r="F102" s="81"/>
      <c r="G102" s="81"/>
      <c r="H102" s="81"/>
      <c r="I102" s="81"/>
      <c r="J102" s="81"/>
      <c r="K102" s="82"/>
    </row>
    <row r="103" spans="1:12">
      <c r="A103" t="s">
        <v>27</v>
      </c>
    </row>
    <row r="104" spans="1:12" hidden="1"/>
    <row r="105" spans="1:12" hidden="1">
      <c r="B105" s="111" t="s">
        <v>28</v>
      </c>
      <c r="C105" s="112"/>
      <c r="D105" s="112"/>
      <c r="E105" s="112"/>
      <c r="F105" s="112"/>
      <c r="G105" s="112"/>
      <c r="H105" s="112"/>
      <c r="I105" s="112"/>
      <c r="J105" s="112"/>
      <c r="K105" s="113"/>
      <c r="L105" s="14"/>
    </row>
    <row r="106" spans="1:12" ht="13.5" hidden="1" thickBot="1">
      <c r="B106" s="20" t="s">
        <v>29</v>
      </c>
      <c r="C106" s="21" t="e">
        <f>((IF(#REF!="","0",1)*#REF!)+(IF(#REF!="","0",1)*#REF!)+(IF(#REF!="","0",1)*#REF!))</f>
        <v>#REF!</v>
      </c>
      <c r="D106" s="22" t="e">
        <f>((IF(#REF!="","0",2)*#REF!)+(IF(#REF!="","0",2)*#REF!)+(IF(#REF!="","0",2)*#REF!))</f>
        <v>#REF!</v>
      </c>
      <c r="E106" s="22" t="e">
        <f>((IF(#REF!="","0",3)*#REF!)+(IF(#REF!="","0",3)*#REF!)+(IF(#REF!="","0",3)*#REF!))</f>
        <v>#REF!</v>
      </c>
      <c r="F106" s="22" t="e">
        <f>((IF(#REF!="","0",4)*#REF!)+(IF(#REF!="","0",4)*#REF!)+(IF(#REF!="","0",4)*#REF!))</f>
        <v>#REF!</v>
      </c>
      <c r="G106" s="22" t="e">
        <f>((IF(#REF!="","0",5)*#REF!)+(IF(#REF!="","0",5)*#REF!)+(IF(#REF!="","0",5)*#REF!))</f>
        <v>#REF!</v>
      </c>
      <c r="H106" s="22" t="e">
        <f>((IF(#REF!="","0",6)*#REF!)+(IF(#REF!="","0",6)*#REF!)+(IF(#REF!="","0",6)*#REF!))</f>
        <v>#REF!</v>
      </c>
      <c r="I106" s="23" t="e">
        <f>((IF(#REF!="","0",7)*#REF!)+(IF(#REF!="","0",7)*#REF!)+(IF(#REF!="","0",7)*#REF!))</f>
        <v>#REF!</v>
      </c>
      <c r="J106" s="13" t="e">
        <f>SUM(C106:I106)</f>
        <v>#REF!</v>
      </c>
      <c r="K106" s="24" t="e">
        <f>J106/350</f>
        <v>#REF!</v>
      </c>
      <c r="L106" s="25"/>
    </row>
    <row r="107" spans="1:12" ht="13.5" hidden="1" thickBot="1">
      <c r="B107" s="20" t="s">
        <v>30</v>
      </c>
      <c r="C107" s="26" t="e">
        <f>((IF(#REF!="","0",1)*#REF!)+(IF(#REF!="","0",1)*#REF!)+(IF(#REF!="","0",1)*#REF!)+(IF(#REF!="","0",1)*#REF!)+(IF(#REF!="","0",1)*#REF!)+(IF(#REF!="","0",1)*#REF!)+(IF(#REF!="","0",1)*#REF!))</f>
        <v>#REF!</v>
      </c>
      <c r="D107" s="26" t="e">
        <f>((IF(#REF!="","0",2)*#REF!)+(IF(#REF!="","0",2)*#REF!)+(IF(#REF!="","0",2)*#REF!)+(IF(#REF!="","0",2)*#REF!)+(IF(#REF!="","0",2)*#REF!)+(IF(#REF!="","0",2)*#REF!)+(IF(#REF!="","0",2)*#REF!))</f>
        <v>#REF!</v>
      </c>
      <c r="E107" s="26" t="e">
        <f>((IF(#REF!="","0",3)*#REF!)+(IF(#REF!="","0",3)*#REF!)+(IF(#REF!="","0",3)*#REF!)+(IF(#REF!="","0",3)*#REF!)+(IF(#REF!="","0",3)*#REF!)+(IF(#REF!="","0",3)*#REF!)+(IF(#REF!="","0",3)*#REF!))</f>
        <v>#REF!</v>
      </c>
      <c r="F107" s="26" t="e">
        <f>((IF(#REF!="","0",4)*#REF!)+(IF(#REF!="","0",4)*#REF!)+(IF(#REF!="","0",4)*#REF!)+(IF(#REF!="","0",4)*#REF!)+(IF(#REF!="","0",4)*#REF!)+(IF(#REF!="","0",4)*#REF!)+(IF(#REF!="","0",4)*#REF!))</f>
        <v>#REF!</v>
      </c>
      <c r="G107" s="26" t="e">
        <f>((IF(#REF!="","0",5)*#REF!)+(IF(#REF!="","0",5)*#REF!)+(IF(#REF!="","0",5)*#REF!)+(IF(#REF!="","0",5)*#REF!)+(IF(#REF!="","0",5)*#REF!)+(IF(#REF!="","0",5)*#REF!)+(IF(#REF!="","0",5)*#REF!))</f>
        <v>#REF!</v>
      </c>
      <c r="H107" s="26" t="e">
        <f>((IF(#REF!="","0",6)*#REF!)+(IF(#REF!="","0",6)*#REF!)+(IF(#REF!="","0",6)*#REF!)+(IF(#REF!="","0",6)*#REF!)+(IF(#REF!="","0",6)*#REF!)+(IF(#REF!="","0",6)*#REF!)+(IF(#REF!="","0",6)*#REF!))</f>
        <v>#REF!</v>
      </c>
      <c r="I107" s="26" t="e">
        <f>((IF(#REF!="","0",7)*#REF!)+(IF(#REF!="","0",7)*#REF!)+(IF(#REF!="","0",7)*#REF!)+(IF(#REF!="","0",7)*#REF!)+(IF(#REF!="","0",7)*#REF!)+(IF(#REF!="","0",7)*#REF!)+(IF(#REF!="","0",7)*#REF!))</f>
        <v>#REF!</v>
      </c>
      <c r="J107" s="27" t="e">
        <f>SUM(C107:I107)</f>
        <v>#REF!</v>
      </c>
      <c r="K107" s="24" t="e">
        <f>J107/350</f>
        <v>#REF!</v>
      </c>
      <c r="L107" s="25"/>
    </row>
    <row r="108" spans="1:12" ht="13.5" hidden="1" thickBot="1">
      <c r="B108" s="28"/>
      <c r="C108" s="29"/>
      <c r="D108" s="29"/>
      <c r="E108" s="29"/>
      <c r="F108" s="29"/>
      <c r="G108" s="29"/>
      <c r="H108" s="29"/>
      <c r="I108" s="29"/>
      <c r="J108" s="29" t="e">
        <f>SUM(J106:J107)</f>
        <v>#REF!</v>
      </c>
      <c r="K108" s="30" t="e">
        <f>IF(J108&lt;490,0,J108/700)</f>
        <v>#REF!</v>
      </c>
      <c r="L108" s="25"/>
    </row>
  </sheetData>
  <mergeCells count="134">
    <mergeCell ref="B7:F7"/>
    <mergeCell ref="B9:F9"/>
    <mergeCell ref="B10:F10"/>
    <mergeCell ref="G12:H12"/>
    <mergeCell ref="I12:J12"/>
    <mergeCell ref="G13:H13"/>
    <mergeCell ref="I13:J13"/>
    <mergeCell ref="B11:F11"/>
    <mergeCell ref="B12:F12"/>
    <mergeCell ref="B13:F13"/>
    <mergeCell ref="B16:F16"/>
    <mergeCell ref="G14:H14"/>
    <mergeCell ref="I14:J14"/>
    <mergeCell ref="G15:H15"/>
    <mergeCell ref="I15:J15"/>
    <mergeCell ref="G16:H16"/>
    <mergeCell ref="I16:J16"/>
    <mergeCell ref="B15:F15"/>
    <mergeCell ref="B14:F14"/>
    <mergeCell ref="B105:K105"/>
    <mergeCell ref="D25:G25"/>
    <mergeCell ref="H2:J3"/>
    <mergeCell ref="B28:C28"/>
    <mergeCell ref="B29:C29"/>
    <mergeCell ref="H25:J25"/>
    <mergeCell ref="B35:C35"/>
    <mergeCell ref="B36:C36"/>
    <mergeCell ref="B37:C37"/>
    <mergeCell ref="B31:C31"/>
    <mergeCell ref="B23:C23"/>
    <mergeCell ref="D23:F23"/>
    <mergeCell ref="G23:H23"/>
    <mergeCell ref="I23:J23"/>
    <mergeCell ref="H92:K93"/>
    <mergeCell ref="E92:G93"/>
    <mergeCell ref="C92:D92"/>
    <mergeCell ref="C93:D93"/>
    <mergeCell ref="I20:J20"/>
    <mergeCell ref="G21:H21"/>
    <mergeCell ref="I21:J21"/>
    <mergeCell ref="B22:C22"/>
    <mergeCell ref="D22:F22"/>
    <mergeCell ref="G22:H22"/>
    <mergeCell ref="I22:J22"/>
    <mergeCell ref="B21:C21"/>
    <mergeCell ref="D21:F21"/>
    <mergeCell ref="B18:C18"/>
    <mergeCell ref="D18:F18"/>
    <mergeCell ref="G18:H18"/>
    <mergeCell ref="I18:J18"/>
    <mergeCell ref="C47:F47"/>
    <mergeCell ref="C48:F48"/>
    <mergeCell ref="B40:K40"/>
    <mergeCell ref="B20:C20"/>
    <mergeCell ref="D20:F20"/>
    <mergeCell ref="G20:H20"/>
    <mergeCell ref="C65:F65"/>
    <mergeCell ref="H65:J65"/>
    <mergeCell ref="C66:F66"/>
    <mergeCell ref="D38:G38"/>
    <mergeCell ref="H38:K38"/>
    <mergeCell ref="C50:F50"/>
    <mergeCell ref="C51:F51"/>
    <mergeCell ref="B63:C63"/>
    <mergeCell ref="D53:G53"/>
    <mergeCell ref="H53:J53"/>
    <mergeCell ref="B39:K39"/>
    <mergeCell ref="B27:C27"/>
    <mergeCell ref="B32:C32"/>
    <mergeCell ref="B33:C33"/>
    <mergeCell ref="B24:C24"/>
    <mergeCell ref="D24:F24"/>
    <mergeCell ref="C1:F1"/>
    <mergeCell ref="H1:J1"/>
    <mergeCell ref="C2:F2"/>
    <mergeCell ref="C3:F3"/>
    <mergeCell ref="G24:H24"/>
    <mergeCell ref="I24:J24"/>
    <mergeCell ref="B19:C19"/>
    <mergeCell ref="D19:F19"/>
    <mergeCell ref="G19:H19"/>
    <mergeCell ref="I19:J19"/>
    <mergeCell ref="I6:J6"/>
    <mergeCell ref="G7:H7"/>
    <mergeCell ref="I7:J7"/>
    <mergeCell ref="G8:H8"/>
    <mergeCell ref="I8:J8"/>
    <mergeCell ref="C4:F4"/>
    <mergeCell ref="C5:F5"/>
    <mergeCell ref="B6:F6"/>
    <mergeCell ref="G6:H6"/>
    <mergeCell ref="B8:F8"/>
    <mergeCell ref="B60:C60"/>
    <mergeCell ref="B61:C61"/>
    <mergeCell ref="B62:C62"/>
    <mergeCell ref="H47:J47"/>
    <mergeCell ref="H48:J49"/>
    <mergeCell ref="B55:C55"/>
    <mergeCell ref="B57:C57"/>
    <mergeCell ref="B58:C58"/>
    <mergeCell ref="B56:C56"/>
    <mergeCell ref="C49:F49"/>
    <mergeCell ref="G11:H11"/>
    <mergeCell ref="I11:J11"/>
    <mergeCell ref="B17:C17"/>
    <mergeCell ref="D17:F17"/>
    <mergeCell ref="G9:H9"/>
    <mergeCell ref="I9:J9"/>
    <mergeCell ref="G10:H10"/>
    <mergeCell ref="I10:J10"/>
    <mergeCell ref="G17:H17"/>
    <mergeCell ref="I17:J17"/>
    <mergeCell ref="H66:J67"/>
    <mergeCell ref="C67:F67"/>
    <mergeCell ref="C68:F68"/>
    <mergeCell ref="C69:F69"/>
    <mergeCell ref="B95:K95"/>
    <mergeCell ref="B86:C86"/>
    <mergeCell ref="B87:C87"/>
    <mergeCell ref="B88:C88"/>
    <mergeCell ref="D89:G89"/>
    <mergeCell ref="B81:C81"/>
    <mergeCell ref="H89:K89"/>
    <mergeCell ref="B82:C82"/>
    <mergeCell ref="B83:C83"/>
    <mergeCell ref="B85:C85"/>
    <mergeCell ref="B96:K96"/>
    <mergeCell ref="B72:C72"/>
    <mergeCell ref="B73:C73"/>
    <mergeCell ref="B74:C74"/>
    <mergeCell ref="B76:C76"/>
    <mergeCell ref="B78:C78"/>
    <mergeCell ref="B79:C79"/>
    <mergeCell ref="B77:C77"/>
  </mergeCells>
  <phoneticPr fontId="12" type="noConversion"/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6" min="1" max="10" man="1"/>
  </rowBreaks>
  <colBreaks count="1" manualBreakCount="1">
    <brk id="1" max="1048575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08"/>
  <sheetViews>
    <sheetView topLeftCell="B93" zoomScaleNormal="100" zoomScaleSheetLayoutView="91" zoomScalePageLayoutView="146" workbookViewId="0">
      <selection activeCell="B96" sqref="B96:K96"/>
    </sheetView>
  </sheetViews>
  <sheetFormatPr defaultColWidth="8.85546875" defaultRowHeight="12.75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2:12" ht="15" customHeight="1">
      <c r="B1" s="96" t="s">
        <v>0</v>
      </c>
      <c r="C1" s="140" t="s">
        <v>60</v>
      </c>
      <c r="D1" s="140"/>
      <c r="E1" s="140"/>
      <c r="F1" s="141"/>
      <c r="G1" s="2"/>
      <c r="H1" s="142" t="s">
        <v>1</v>
      </c>
      <c r="I1" s="143"/>
      <c r="J1" s="143"/>
    </row>
    <row r="2" spans="2:12" ht="15" customHeight="1">
      <c r="B2" s="87" t="s">
        <v>2</v>
      </c>
      <c r="C2" s="144"/>
      <c r="D2" s="144"/>
      <c r="E2" s="144"/>
      <c r="F2" s="145"/>
      <c r="G2" s="5"/>
      <c r="H2" s="131">
        <v>2018</v>
      </c>
      <c r="I2" s="132"/>
      <c r="J2" s="133"/>
    </row>
    <row r="3" spans="2:12" ht="15">
      <c r="B3" s="88" t="s">
        <v>3</v>
      </c>
      <c r="C3" s="144" t="s">
        <v>61</v>
      </c>
      <c r="D3" s="144"/>
      <c r="E3" s="144"/>
      <c r="F3" s="145"/>
      <c r="G3" s="6"/>
      <c r="H3" s="134"/>
      <c r="I3" s="135"/>
      <c r="J3" s="136"/>
    </row>
    <row r="4" spans="2:12" ht="15">
      <c r="B4" s="89" t="s">
        <v>4</v>
      </c>
      <c r="C4" s="146" t="s">
        <v>4</v>
      </c>
      <c r="D4" s="146"/>
      <c r="E4" s="146"/>
      <c r="F4" s="147"/>
      <c r="G4" s="7"/>
      <c r="H4" s="7"/>
      <c r="I4" s="7"/>
      <c r="J4" s="8"/>
    </row>
    <row r="5" spans="2:12" ht="15.75" thickBot="1">
      <c r="B5" s="90" t="s">
        <v>5</v>
      </c>
      <c r="C5" s="148" t="s">
        <v>66</v>
      </c>
      <c r="D5" s="148"/>
      <c r="E5" s="148"/>
      <c r="F5" s="149"/>
      <c r="G5" s="9"/>
      <c r="H5" s="9"/>
      <c r="I5" s="9"/>
      <c r="J5" s="9"/>
    </row>
    <row r="6" spans="2:12" ht="20.25" customHeight="1">
      <c r="B6" s="189" t="s">
        <v>81</v>
      </c>
      <c r="C6" s="190"/>
      <c r="D6" s="190"/>
      <c r="E6" s="190"/>
      <c r="F6" s="190"/>
      <c r="G6" s="191" t="s">
        <v>7</v>
      </c>
      <c r="H6" s="192"/>
      <c r="I6" s="191" t="s">
        <v>8</v>
      </c>
      <c r="J6" s="193"/>
    </row>
    <row r="7" spans="2:12" s="10" customFormat="1" ht="12.75" customHeight="1">
      <c r="B7" s="186" t="s">
        <v>85</v>
      </c>
      <c r="C7" s="187"/>
      <c r="D7" s="187"/>
      <c r="E7" s="187"/>
      <c r="F7" s="188"/>
      <c r="G7" s="183"/>
      <c r="H7" s="183"/>
      <c r="I7" s="184"/>
      <c r="J7" s="185"/>
      <c r="L7" s="3"/>
    </row>
    <row r="8" spans="2:12">
      <c r="B8" s="180"/>
      <c r="C8" s="181"/>
      <c r="D8" s="181"/>
      <c r="E8" s="181"/>
      <c r="F8" s="182"/>
      <c r="G8" s="165"/>
      <c r="H8" s="165"/>
      <c r="I8" s="166"/>
      <c r="J8" s="167"/>
    </row>
    <row r="9" spans="2:12">
      <c r="B9" s="180"/>
      <c r="C9" s="181"/>
      <c r="D9" s="181"/>
      <c r="E9" s="181"/>
      <c r="F9" s="182"/>
      <c r="G9" s="165"/>
      <c r="H9" s="165"/>
      <c r="I9" s="166"/>
      <c r="J9" s="167"/>
    </row>
    <row r="10" spans="2:12">
      <c r="B10" s="180"/>
      <c r="C10" s="181"/>
      <c r="D10" s="181"/>
      <c r="E10" s="181"/>
      <c r="F10" s="182"/>
      <c r="G10" s="165"/>
      <c r="H10" s="165"/>
      <c r="I10" s="166"/>
      <c r="J10" s="167"/>
    </row>
    <row r="11" spans="2:12">
      <c r="B11" s="180"/>
      <c r="C11" s="181"/>
      <c r="D11" s="181"/>
      <c r="E11" s="181"/>
      <c r="F11" s="182"/>
      <c r="G11" s="165"/>
      <c r="H11" s="165"/>
      <c r="I11" s="166"/>
      <c r="J11" s="167"/>
    </row>
    <row r="12" spans="2:12">
      <c r="B12" s="180"/>
      <c r="C12" s="181"/>
      <c r="D12" s="181"/>
      <c r="E12" s="181"/>
      <c r="F12" s="182"/>
      <c r="G12" s="165"/>
      <c r="H12" s="165"/>
      <c r="I12" s="166"/>
      <c r="J12" s="167"/>
    </row>
    <row r="13" spans="2:12">
      <c r="B13" s="180"/>
      <c r="C13" s="181"/>
      <c r="D13" s="181"/>
      <c r="E13" s="181"/>
      <c r="F13" s="182"/>
      <c r="G13" s="165"/>
      <c r="H13" s="165"/>
      <c r="I13" s="166"/>
      <c r="J13" s="167"/>
    </row>
    <row r="14" spans="2:12">
      <c r="B14" s="180"/>
      <c r="C14" s="181"/>
      <c r="D14" s="181"/>
      <c r="E14" s="181"/>
      <c r="F14" s="182"/>
      <c r="G14" s="165"/>
      <c r="H14" s="165"/>
      <c r="I14" s="166"/>
      <c r="J14" s="167"/>
    </row>
    <row r="15" spans="2:12">
      <c r="B15" s="180"/>
      <c r="C15" s="181"/>
      <c r="D15" s="181"/>
      <c r="E15" s="181"/>
      <c r="F15" s="182"/>
      <c r="G15" s="165"/>
      <c r="H15" s="165"/>
      <c r="I15" s="166"/>
      <c r="J15" s="167"/>
    </row>
    <row r="16" spans="2:12">
      <c r="B16" s="180"/>
      <c r="C16" s="181"/>
      <c r="D16" s="181"/>
      <c r="E16" s="181"/>
      <c r="F16" s="182"/>
      <c r="G16" s="165"/>
      <c r="H16" s="165"/>
      <c r="I16" s="166"/>
      <c r="J16" s="167"/>
    </row>
    <row r="17" spans="1:12">
      <c r="A17" s="11"/>
      <c r="B17" s="194" t="s">
        <v>84</v>
      </c>
      <c r="C17" s="195"/>
      <c r="D17" s="196" t="s">
        <v>9</v>
      </c>
      <c r="E17" s="196"/>
      <c r="F17" s="196"/>
      <c r="G17" s="183"/>
      <c r="H17" s="183"/>
      <c r="I17" s="184"/>
      <c r="J17" s="185"/>
    </row>
    <row r="18" spans="1:12">
      <c r="A18" s="11"/>
      <c r="B18" s="168"/>
      <c r="C18" s="169"/>
      <c r="D18" s="164"/>
      <c r="E18" s="164"/>
      <c r="F18" s="164"/>
      <c r="G18" s="165"/>
      <c r="H18" s="165"/>
      <c r="I18" s="166"/>
      <c r="J18" s="167"/>
    </row>
    <row r="19" spans="1:12">
      <c r="A19" s="11"/>
      <c r="B19" s="163"/>
      <c r="C19" s="164"/>
      <c r="D19" s="164"/>
      <c r="E19" s="164"/>
      <c r="F19" s="164"/>
      <c r="G19" s="165"/>
      <c r="H19" s="165"/>
      <c r="I19" s="166"/>
      <c r="J19" s="167"/>
    </row>
    <row r="20" spans="1:12">
      <c r="A20" s="11"/>
      <c r="B20" s="163"/>
      <c r="C20" s="164"/>
      <c r="D20" s="164"/>
      <c r="E20" s="164"/>
      <c r="F20" s="164"/>
      <c r="G20" s="165"/>
      <c r="H20" s="165"/>
      <c r="I20" s="166"/>
      <c r="J20" s="167"/>
    </row>
    <row r="21" spans="1:12">
      <c r="A21" s="11"/>
      <c r="B21" s="163"/>
      <c r="C21" s="164"/>
      <c r="D21" s="164"/>
      <c r="E21" s="164"/>
      <c r="F21" s="164"/>
      <c r="G21" s="165"/>
      <c r="H21" s="165"/>
      <c r="I21" s="166"/>
      <c r="J21" s="167"/>
    </row>
    <row r="22" spans="1:12">
      <c r="A22" s="11"/>
      <c r="B22" s="163"/>
      <c r="C22" s="164"/>
      <c r="D22" s="164"/>
      <c r="E22" s="164"/>
      <c r="F22" s="164"/>
      <c r="G22" s="165"/>
      <c r="H22" s="165"/>
      <c r="I22" s="166"/>
      <c r="J22" s="167"/>
    </row>
    <row r="23" spans="1:12" ht="13.5" thickBot="1">
      <c r="A23" s="11"/>
      <c r="B23" s="175"/>
      <c r="C23" s="176"/>
      <c r="D23" s="176"/>
      <c r="E23" s="176"/>
      <c r="F23" s="176"/>
      <c r="G23" s="177"/>
      <c r="H23" s="177"/>
      <c r="I23" s="178"/>
      <c r="J23" s="179"/>
    </row>
    <row r="24" spans="1:12" s="13" customFormat="1" ht="13.5" thickBot="1">
      <c r="A24" s="12"/>
      <c r="B24" s="170"/>
      <c r="C24" s="171"/>
      <c r="D24" s="172"/>
      <c r="E24" s="172"/>
      <c r="F24" s="172"/>
      <c r="G24" s="173"/>
      <c r="H24" s="173"/>
      <c r="I24" s="174"/>
      <c r="J24" s="174"/>
      <c r="L24" s="14"/>
    </row>
    <row r="25" spans="1:12" ht="35.25" customHeight="1" thickBot="1">
      <c r="A25" s="15"/>
      <c r="B25" s="45" t="s">
        <v>32</v>
      </c>
      <c r="C25" s="46" t="s">
        <v>12</v>
      </c>
      <c r="D25" s="157" t="s">
        <v>38</v>
      </c>
      <c r="E25" s="157"/>
      <c r="F25" s="157"/>
      <c r="G25" s="158"/>
      <c r="H25" s="159">
        <v>0.51</v>
      </c>
      <c r="I25" s="160"/>
      <c r="J25" s="161"/>
    </row>
    <row r="26" spans="1:12" ht="35.25" customHeight="1" thickBot="1">
      <c r="A26" s="15"/>
      <c r="B26" s="49" t="s">
        <v>10</v>
      </c>
      <c r="C26" s="50">
        <v>15</v>
      </c>
      <c r="D26" s="60">
        <v>1</v>
      </c>
      <c r="E26" s="60">
        <v>2</v>
      </c>
      <c r="F26" s="60">
        <v>3</v>
      </c>
      <c r="G26" s="61">
        <v>4</v>
      </c>
      <c r="H26" s="62">
        <v>5</v>
      </c>
      <c r="I26" s="62">
        <v>6</v>
      </c>
      <c r="J26" s="63">
        <v>7</v>
      </c>
      <c r="K26" s="44">
        <f>SUM(D29:J29)/2</f>
        <v>0</v>
      </c>
    </row>
    <row r="27" spans="1:12" ht="35.25" customHeight="1">
      <c r="A27" s="15"/>
      <c r="B27" s="114" t="s">
        <v>33</v>
      </c>
      <c r="C27" s="114"/>
      <c r="D27" s="34"/>
      <c r="E27" s="34"/>
      <c r="F27" s="34"/>
      <c r="G27" s="35"/>
      <c r="H27" s="31" t="s">
        <v>31</v>
      </c>
      <c r="I27" s="31"/>
      <c r="J27" s="31"/>
    </row>
    <row r="28" spans="1:12" ht="35.25" customHeight="1" thickBot="1">
      <c r="A28" s="15"/>
      <c r="B28" s="114" t="s">
        <v>34</v>
      </c>
      <c r="C28" s="114"/>
      <c r="D28" s="34"/>
      <c r="E28" s="34"/>
      <c r="F28" s="34"/>
      <c r="G28" s="35"/>
      <c r="H28" s="31"/>
      <c r="I28" s="31"/>
      <c r="J28" s="31"/>
    </row>
    <row r="29" spans="1:12" ht="35.25" hidden="1" customHeight="1" thickBot="1">
      <c r="A29" s="15"/>
      <c r="B29" s="162"/>
      <c r="C29" s="162"/>
      <c r="D29" s="36">
        <f>((IF(D27="X",D26,"0")+(IF(D28="X",D26,"0"))))</f>
        <v>0</v>
      </c>
      <c r="E29" s="36">
        <f t="shared" ref="E29:J29" si="0">((IF(E27="X",E26,"0")+(IF(E28="X",E26,"0"))))</f>
        <v>0</v>
      </c>
      <c r="F29" s="36">
        <f t="shared" si="0"/>
        <v>0</v>
      </c>
      <c r="G29" s="37">
        <f t="shared" si="0"/>
        <v>0</v>
      </c>
      <c r="H29" s="39">
        <f t="shared" si="0"/>
        <v>0</v>
      </c>
      <c r="I29" s="39">
        <f t="shared" si="0"/>
        <v>0</v>
      </c>
      <c r="J29" s="39">
        <f t="shared" si="0"/>
        <v>0</v>
      </c>
    </row>
    <row r="30" spans="1:12" ht="35.25" customHeight="1" thickBot="1">
      <c r="A30" s="15"/>
      <c r="B30" s="47" t="s">
        <v>11</v>
      </c>
      <c r="C30" s="48">
        <v>20</v>
      </c>
      <c r="D30" s="60">
        <v>1</v>
      </c>
      <c r="E30" s="60">
        <v>2</v>
      </c>
      <c r="F30" s="60">
        <v>3</v>
      </c>
      <c r="G30" s="61">
        <v>4</v>
      </c>
      <c r="H30" s="62">
        <v>5</v>
      </c>
      <c r="I30" s="62">
        <v>6</v>
      </c>
      <c r="J30" s="63">
        <v>7</v>
      </c>
      <c r="K30" s="44">
        <f>SUM(D33:J33)/2</f>
        <v>0</v>
      </c>
    </row>
    <row r="31" spans="1:12" ht="35.25" customHeight="1">
      <c r="A31" s="15"/>
      <c r="B31" s="114" t="s">
        <v>35</v>
      </c>
      <c r="C31" s="114"/>
      <c r="D31" s="34"/>
      <c r="E31" s="34"/>
      <c r="F31" s="34"/>
      <c r="G31" s="35"/>
      <c r="H31" s="31"/>
      <c r="I31" s="31"/>
      <c r="J31" s="31"/>
    </row>
    <row r="32" spans="1:12" ht="35.25" customHeight="1" thickBot="1">
      <c r="A32" s="15"/>
      <c r="B32" s="114" t="s">
        <v>36</v>
      </c>
      <c r="C32" s="114"/>
      <c r="D32" s="34"/>
      <c r="E32" s="34"/>
      <c r="F32" s="34"/>
      <c r="G32" s="35"/>
      <c r="H32" s="31"/>
      <c r="I32" s="31"/>
      <c r="J32" s="31"/>
    </row>
    <row r="33" spans="1:11" ht="35.25" hidden="1" customHeight="1">
      <c r="A33" s="15"/>
      <c r="B33" s="162"/>
      <c r="C33" s="162"/>
      <c r="D33" s="36">
        <f>((IF(D31="X",D30,"0")+(IF(D32="X",D30,"0"))))</f>
        <v>0</v>
      </c>
      <c r="E33" s="36">
        <f t="shared" ref="E33:J33" si="1">((IF(E31="X",E30,"0")+(IF(E32="X",E30,"0"))))</f>
        <v>0</v>
      </c>
      <c r="F33" s="36">
        <f t="shared" si="1"/>
        <v>0</v>
      </c>
      <c r="G33" s="37">
        <f t="shared" si="1"/>
        <v>0</v>
      </c>
      <c r="H33" s="39">
        <f t="shared" si="1"/>
        <v>0</v>
      </c>
      <c r="I33" s="39">
        <f t="shared" si="1"/>
        <v>0</v>
      </c>
      <c r="J33" s="39">
        <f t="shared" si="1"/>
        <v>0</v>
      </c>
    </row>
    <row r="34" spans="1:11" ht="35.25" customHeight="1" thickBot="1">
      <c r="A34" s="15"/>
      <c r="B34" s="47" t="s">
        <v>37</v>
      </c>
      <c r="C34" s="48">
        <v>16</v>
      </c>
      <c r="D34" s="60">
        <v>1</v>
      </c>
      <c r="E34" s="60">
        <v>2</v>
      </c>
      <c r="F34" s="60">
        <v>3</v>
      </c>
      <c r="G34" s="61">
        <v>4</v>
      </c>
      <c r="H34" s="62">
        <v>5</v>
      </c>
      <c r="I34" s="62">
        <v>6</v>
      </c>
      <c r="J34" s="63">
        <v>7</v>
      </c>
      <c r="K34" s="44">
        <f>SUM(D37:J37)/2</f>
        <v>0</v>
      </c>
    </row>
    <row r="35" spans="1:11" ht="35.25" customHeight="1">
      <c r="A35" s="15"/>
      <c r="B35" s="114" t="s">
        <v>39</v>
      </c>
      <c r="C35" s="114"/>
      <c r="D35" s="34"/>
      <c r="E35" s="34"/>
      <c r="F35" s="34"/>
      <c r="G35" s="35"/>
      <c r="H35" s="31"/>
      <c r="I35" s="31"/>
      <c r="J35" s="31"/>
    </row>
    <row r="36" spans="1:11" ht="35.25" customHeight="1" thickBot="1">
      <c r="A36" s="15"/>
      <c r="B36" s="114" t="s">
        <v>40</v>
      </c>
      <c r="C36" s="114"/>
      <c r="D36" s="34"/>
      <c r="E36" s="34"/>
      <c r="F36" s="34"/>
      <c r="G36" s="35"/>
      <c r="H36" s="31"/>
      <c r="I36" s="31"/>
      <c r="J36" s="31" t="s">
        <v>31</v>
      </c>
    </row>
    <row r="37" spans="1:11" ht="35.25" hidden="1" customHeight="1" thickBot="1">
      <c r="A37" s="15"/>
      <c r="B37" s="115"/>
      <c r="C37" s="115"/>
      <c r="D37" s="41">
        <f>((IF(D35="X",D34,"0")+(IF(D36="X",D34,"0"))))</f>
        <v>0</v>
      </c>
      <c r="E37" s="41">
        <f t="shared" ref="E37:J37" si="2">((IF(E35="X",E34,"0")+(IF(E36="X",E34,"0"))))</f>
        <v>0</v>
      </c>
      <c r="F37" s="41">
        <f t="shared" si="2"/>
        <v>0</v>
      </c>
      <c r="G37" s="42">
        <f t="shared" si="2"/>
        <v>0</v>
      </c>
      <c r="H37" s="43">
        <f t="shared" si="2"/>
        <v>0</v>
      </c>
      <c r="I37" s="43">
        <f t="shared" si="2"/>
        <v>0</v>
      </c>
      <c r="J37" s="43">
        <f t="shared" si="2"/>
        <v>0</v>
      </c>
    </row>
    <row r="38" spans="1:11" s="19" customFormat="1" ht="45" customHeight="1" thickBot="1">
      <c r="B38" s="84" t="s">
        <v>58</v>
      </c>
      <c r="C38" s="85">
        <f>C34+C30+C26</f>
        <v>51</v>
      </c>
      <c r="D38" s="155">
        <f>(K26*C26)+(K30*C30)+(K34*C34)</f>
        <v>0</v>
      </c>
      <c r="E38" s="156"/>
      <c r="F38" s="156"/>
      <c r="G38" s="156"/>
      <c r="H38" s="137">
        <f>D38/(C38*7)</f>
        <v>0</v>
      </c>
      <c r="I38" s="138"/>
      <c r="J38" s="138"/>
      <c r="K38" s="139"/>
    </row>
    <row r="39" spans="1:11" s="86" customFormat="1" ht="13.5" thickBot="1">
      <c r="B39" s="105" t="s">
        <v>19</v>
      </c>
      <c r="C39" s="106"/>
      <c r="D39" s="106"/>
      <c r="E39" s="106"/>
      <c r="F39" s="106"/>
      <c r="G39" s="106"/>
      <c r="H39" s="106"/>
      <c r="I39" s="106"/>
      <c r="J39" s="106"/>
      <c r="K39" s="107"/>
    </row>
    <row r="40" spans="1:11" s="86" customFormat="1" ht="25.5" customHeight="1">
      <c r="B40" s="108" t="s">
        <v>62</v>
      </c>
      <c r="C40" s="109"/>
      <c r="D40" s="109"/>
      <c r="E40" s="109"/>
      <c r="F40" s="109"/>
      <c r="G40" s="109"/>
      <c r="H40" s="109"/>
      <c r="I40" s="109"/>
      <c r="J40" s="109"/>
      <c r="K40" s="110"/>
    </row>
    <row r="41" spans="1:11" s="86" customFormat="1">
      <c r="B41" s="78"/>
      <c r="C41" s="40"/>
      <c r="D41" s="40"/>
      <c r="E41" s="40"/>
      <c r="F41" s="40"/>
      <c r="G41" s="40"/>
      <c r="H41" s="40"/>
      <c r="I41" s="40"/>
      <c r="J41" s="40"/>
      <c r="K41" s="79"/>
    </row>
    <row r="42" spans="1:11" s="86" customFormat="1">
      <c r="B42" s="78"/>
      <c r="C42" s="40"/>
      <c r="D42" s="40"/>
      <c r="E42" s="40"/>
      <c r="F42" s="40"/>
      <c r="G42" s="40"/>
      <c r="H42" s="40"/>
      <c r="I42" s="40"/>
      <c r="J42" s="40"/>
      <c r="K42" s="79"/>
    </row>
    <row r="43" spans="1:11" s="86" customFormat="1">
      <c r="B43" s="78"/>
      <c r="C43" s="40"/>
      <c r="D43" s="40"/>
      <c r="E43" s="40"/>
      <c r="F43" s="40"/>
      <c r="G43" s="40"/>
      <c r="H43" s="40"/>
      <c r="I43" s="40"/>
      <c r="J43" s="40"/>
      <c r="K43" s="79"/>
    </row>
    <row r="44" spans="1:11" s="86" customFormat="1">
      <c r="B44" s="78"/>
      <c r="C44" s="40"/>
      <c r="D44" s="40"/>
      <c r="E44" s="40"/>
      <c r="F44" s="40"/>
      <c r="G44" s="40"/>
      <c r="H44" s="40"/>
      <c r="I44" s="40"/>
      <c r="J44" s="40"/>
      <c r="K44" s="79"/>
    </row>
    <row r="45" spans="1:11" s="86" customFormat="1">
      <c r="B45" s="78"/>
      <c r="C45" s="40"/>
      <c r="D45" s="40"/>
      <c r="E45" s="40"/>
      <c r="F45" s="40"/>
      <c r="G45" s="40"/>
      <c r="H45" s="40"/>
      <c r="I45" s="40"/>
      <c r="J45" s="40"/>
      <c r="K45" s="79"/>
    </row>
    <row r="46" spans="1:11" s="19" customFormat="1" ht="13.5" thickBot="1">
      <c r="B46" s="80"/>
      <c r="C46" s="81"/>
      <c r="D46" s="81"/>
      <c r="E46" s="81"/>
      <c r="F46" s="81"/>
      <c r="G46" s="81"/>
      <c r="H46" s="81"/>
      <c r="I46" s="81"/>
      <c r="J46" s="81"/>
      <c r="K46" s="82"/>
    </row>
    <row r="47" spans="1:11" s="19" customFormat="1" ht="15">
      <c r="B47" s="96" t="s">
        <v>0</v>
      </c>
      <c r="C47" s="140" t="s">
        <v>60</v>
      </c>
      <c r="D47" s="140"/>
      <c r="E47" s="140"/>
      <c r="F47" s="141"/>
      <c r="G47" s="40"/>
      <c r="H47" s="142" t="s">
        <v>1</v>
      </c>
      <c r="I47" s="143"/>
      <c r="J47" s="143"/>
      <c r="K47" s="13"/>
    </row>
    <row r="48" spans="1:11" s="19" customFormat="1" ht="14.25">
      <c r="B48" s="87" t="s">
        <v>2</v>
      </c>
      <c r="C48" s="144"/>
      <c r="D48" s="144"/>
      <c r="E48" s="144"/>
      <c r="F48" s="145"/>
      <c r="G48" s="40"/>
      <c r="H48" s="131">
        <f>H2</f>
        <v>2018</v>
      </c>
      <c r="I48" s="132"/>
      <c r="J48" s="133"/>
      <c r="K48" s="13"/>
    </row>
    <row r="49" spans="1:11" s="19" customFormat="1" ht="14.25">
      <c r="B49" s="88" t="s">
        <v>3</v>
      </c>
      <c r="C49" s="144" t="str">
        <f>C3</f>
        <v>Nome Cognome</v>
      </c>
      <c r="D49" s="144"/>
      <c r="E49" s="144"/>
      <c r="F49" s="145"/>
      <c r="G49" s="40"/>
      <c r="H49" s="134"/>
      <c r="I49" s="135"/>
      <c r="J49" s="136"/>
      <c r="K49" s="13"/>
    </row>
    <row r="50" spans="1:11" s="19" customFormat="1" ht="14.25">
      <c r="B50" s="89" t="s">
        <v>4</v>
      </c>
      <c r="C50" s="146" t="str">
        <f>C4</f>
        <v>Categoria</v>
      </c>
      <c r="D50" s="146"/>
      <c r="E50" s="146"/>
      <c r="F50" s="147"/>
      <c r="G50" s="40"/>
      <c r="H50" s="40"/>
      <c r="I50" s="40"/>
      <c r="J50" s="40"/>
      <c r="K50" s="13"/>
    </row>
    <row r="51" spans="1:11" s="19" customFormat="1" ht="15" thickBot="1">
      <c r="B51" s="90" t="s">
        <v>5</v>
      </c>
      <c r="C51" s="148" t="str">
        <f>C5</f>
        <v>Agente Polizia Locale</v>
      </c>
      <c r="D51" s="148"/>
      <c r="E51" s="148"/>
      <c r="F51" s="149"/>
      <c r="G51" s="40"/>
      <c r="H51" s="40"/>
      <c r="I51" s="40"/>
      <c r="J51" s="40"/>
      <c r="K51" s="13"/>
    </row>
    <row r="52" spans="1:11" s="19" customFormat="1" ht="13.5" thickBot="1">
      <c r="B52" s="78"/>
      <c r="C52" s="40"/>
      <c r="D52" s="40"/>
      <c r="E52" s="40"/>
      <c r="F52" s="40"/>
      <c r="G52" s="40"/>
      <c r="H52" s="40"/>
      <c r="I52" s="40"/>
      <c r="J52" s="40"/>
      <c r="K52" s="13"/>
    </row>
    <row r="53" spans="1:11" ht="42.95" customHeight="1" thickBot="1">
      <c r="A53" s="16"/>
      <c r="B53" s="91" t="s">
        <v>41</v>
      </c>
      <c r="C53" s="92" t="s">
        <v>12</v>
      </c>
      <c r="D53" s="150" t="s">
        <v>38</v>
      </c>
      <c r="E53" s="150"/>
      <c r="F53" s="150"/>
      <c r="G53" s="151"/>
      <c r="H53" s="152">
        <v>0.49</v>
      </c>
      <c r="I53" s="153"/>
      <c r="J53" s="154"/>
    </row>
    <row r="54" spans="1:11" ht="35.25" customHeight="1" thickBot="1">
      <c r="A54" s="15"/>
      <c r="B54" s="54" t="s">
        <v>13</v>
      </c>
      <c r="C54" s="55">
        <v>8</v>
      </c>
      <c r="D54" s="60">
        <v>1</v>
      </c>
      <c r="E54" s="60">
        <v>2</v>
      </c>
      <c r="F54" s="60">
        <v>3</v>
      </c>
      <c r="G54" s="61">
        <v>4</v>
      </c>
      <c r="H54" s="62">
        <v>5</v>
      </c>
      <c r="I54" s="62">
        <v>6</v>
      </c>
      <c r="J54" s="63">
        <v>7</v>
      </c>
      <c r="K54" s="33">
        <f>SUM(D58:J58)/3</f>
        <v>0</v>
      </c>
    </row>
    <row r="55" spans="1:11" ht="35.25" customHeight="1">
      <c r="A55" s="15"/>
      <c r="B55" s="114" t="s">
        <v>74</v>
      </c>
      <c r="C55" s="114"/>
      <c r="D55" s="34"/>
      <c r="E55" s="34"/>
      <c r="F55" s="34"/>
      <c r="G55" s="35"/>
      <c r="H55" s="31"/>
      <c r="I55" s="31"/>
      <c r="J55" s="31"/>
    </row>
    <row r="56" spans="1:11" ht="35.25" customHeight="1">
      <c r="A56" s="15"/>
      <c r="B56" s="114" t="s">
        <v>45</v>
      </c>
      <c r="C56" s="114"/>
      <c r="D56" s="34"/>
      <c r="E56" s="34"/>
      <c r="F56" s="34"/>
      <c r="G56" s="35"/>
      <c r="H56" s="31"/>
      <c r="I56" s="31"/>
      <c r="J56" s="31"/>
    </row>
    <row r="57" spans="1:11" ht="35.25" customHeight="1" thickBot="1">
      <c r="A57" s="15"/>
      <c r="B57" s="114" t="s">
        <v>46</v>
      </c>
      <c r="C57" s="114"/>
      <c r="D57" s="34"/>
      <c r="E57" s="34"/>
      <c r="F57" s="34"/>
      <c r="G57" s="35"/>
      <c r="H57" s="31"/>
      <c r="I57" s="31"/>
      <c r="J57" s="31"/>
    </row>
    <row r="58" spans="1:11" ht="13.5" hidden="1" customHeight="1" thickBot="1">
      <c r="A58" s="15"/>
      <c r="B58" s="115"/>
      <c r="C58" s="115"/>
      <c r="D58" s="41">
        <f>((IF(D55="X",D54,"0")+(IF(D56="X",D54,"0")+IF(D57="X",D54,"0"))))</f>
        <v>0</v>
      </c>
      <c r="E58" s="41">
        <f t="shared" ref="E58:J58" si="3">((IF(E55="X",E54,"0")+(IF(E56="X",E54,"0")+IF(E57="X",E54,"0"))))</f>
        <v>0</v>
      </c>
      <c r="F58" s="41">
        <f t="shared" si="3"/>
        <v>0</v>
      </c>
      <c r="G58" s="42">
        <f t="shared" si="3"/>
        <v>0</v>
      </c>
      <c r="H58" s="43">
        <f t="shared" si="3"/>
        <v>0</v>
      </c>
      <c r="I58" s="43">
        <f t="shared" si="3"/>
        <v>0</v>
      </c>
      <c r="J58" s="43">
        <f t="shared" si="3"/>
        <v>0</v>
      </c>
    </row>
    <row r="59" spans="1:11" ht="35.25" customHeight="1" thickBot="1">
      <c r="A59" s="15"/>
      <c r="B59" s="58" t="s">
        <v>14</v>
      </c>
      <c r="C59" s="59">
        <v>7</v>
      </c>
      <c r="D59" s="60">
        <v>1</v>
      </c>
      <c r="E59" s="60">
        <v>2</v>
      </c>
      <c r="F59" s="60">
        <v>3</v>
      </c>
      <c r="G59" s="61">
        <v>4</v>
      </c>
      <c r="H59" s="62">
        <v>5</v>
      </c>
      <c r="I59" s="62">
        <v>6</v>
      </c>
      <c r="J59" s="63">
        <v>7</v>
      </c>
      <c r="K59" s="33">
        <f>SUM(D63:J63)/3</f>
        <v>0</v>
      </c>
    </row>
    <row r="60" spans="1:11" ht="35.25" customHeight="1">
      <c r="A60" s="15"/>
      <c r="B60" s="125" t="s">
        <v>44</v>
      </c>
      <c r="C60" s="125"/>
      <c r="D60" s="38"/>
      <c r="E60" s="38"/>
      <c r="F60" s="38"/>
      <c r="G60" s="57"/>
      <c r="H60" s="32"/>
      <c r="I60" s="32"/>
      <c r="J60" s="32"/>
    </row>
    <row r="61" spans="1:11" ht="35.25" customHeight="1">
      <c r="A61" s="15"/>
      <c r="B61" s="114" t="s">
        <v>47</v>
      </c>
      <c r="C61" s="114"/>
      <c r="D61" s="34"/>
      <c r="E61" s="34"/>
      <c r="F61" s="34"/>
      <c r="G61" s="35"/>
      <c r="H61" s="31"/>
      <c r="I61" s="31"/>
      <c r="J61" s="31"/>
    </row>
    <row r="62" spans="1:11" ht="30" customHeight="1" thickBot="1">
      <c r="A62" s="15"/>
      <c r="B62" s="114" t="s">
        <v>48</v>
      </c>
      <c r="C62" s="114"/>
      <c r="D62" s="34"/>
      <c r="E62" s="34"/>
      <c r="F62" s="34"/>
      <c r="G62" s="35"/>
      <c r="H62" s="31"/>
      <c r="I62" s="31"/>
      <c r="J62" s="31"/>
    </row>
    <row r="63" spans="1:11" ht="35.25" hidden="1" customHeight="1">
      <c r="A63" s="15"/>
      <c r="B63" s="115"/>
      <c r="C63" s="115"/>
      <c r="D63" s="41">
        <f>((IF(D60="X",D59,"0")+(IF(D61="X",D59,"0")+IF(D62="X",D59,"0"))))</f>
        <v>0</v>
      </c>
      <c r="E63" s="41">
        <f t="shared" ref="E63:J63" si="4">((IF(E60="X",E59,"0")+(IF(E61="X",E59,"0")+IF(E62="X",E59,"0"))))</f>
        <v>0</v>
      </c>
      <c r="F63" s="41">
        <f t="shared" si="4"/>
        <v>0</v>
      </c>
      <c r="G63" s="42">
        <f t="shared" si="4"/>
        <v>0</v>
      </c>
      <c r="H63" s="43">
        <f t="shared" si="4"/>
        <v>0</v>
      </c>
      <c r="I63" s="43">
        <f t="shared" si="4"/>
        <v>0</v>
      </c>
      <c r="J63" s="43">
        <f t="shared" si="4"/>
        <v>0</v>
      </c>
    </row>
    <row r="64" spans="1:11" ht="21.95" hidden="1" customHeight="1">
      <c r="A64" s="56"/>
      <c r="B64" s="40"/>
      <c r="C64" s="40"/>
      <c r="D64" s="40"/>
      <c r="E64" s="40"/>
      <c r="F64" s="40"/>
      <c r="G64" s="40"/>
      <c r="H64" s="40"/>
      <c r="I64" s="40"/>
      <c r="J64" s="40"/>
    </row>
    <row r="65" spans="1:12" ht="15" hidden="1" customHeight="1">
      <c r="B65" s="1" t="s">
        <v>0</v>
      </c>
      <c r="C65" s="128" t="str">
        <f>C1</f>
        <v>Area</v>
      </c>
      <c r="D65" s="128"/>
      <c r="E65" s="128"/>
      <c r="F65" s="128"/>
      <c r="G65" s="71"/>
      <c r="H65" s="129" t="s">
        <v>1</v>
      </c>
      <c r="I65" s="130"/>
      <c r="J65" s="130"/>
    </row>
    <row r="66" spans="1:12" ht="15" hidden="1" customHeight="1">
      <c r="B66" s="4" t="s">
        <v>2</v>
      </c>
      <c r="C66" s="128">
        <f>C2</f>
        <v>0</v>
      </c>
      <c r="D66" s="128"/>
      <c r="E66" s="128"/>
      <c r="F66" s="128"/>
      <c r="G66" s="72"/>
      <c r="H66" s="131">
        <f>H2</f>
        <v>2018</v>
      </c>
      <c r="I66" s="132"/>
      <c r="J66" s="133"/>
    </row>
    <row r="67" spans="1:12" ht="15" hidden="1" customHeight="1">
      <c r="B67" s="1" t="s">
        <v>3</v>
      </c>
      <c r="C67" s="128" t="str">
        <f>C3</f>
        <v>Nome Cognome</v>
      </c>
      <c r="D67" s="128"/>
      <c r="E67" s="128"/>
      <c r="F67" s="128"/>
      <c r="G67" s="73"/>
      <c r="H67" s="134"/>
      <c r="I67" s="135"/>
      <c r="J67" s="136"/>
    </row>
    <row r="68" spans="1:12" ht="15" hidden="1" customHeight="1">
      <c r="B68" s="4" t="s">
        <v>4</v>
      </c>
      <c r="C68" s="127" t="str">
        <f>C4</f>
        <v>Categoria</v>
      </c>
      <c r="D68" s="127"/>
      <c r="E68" s="127"/>
      <c r="F68" s="127"/>
      <c r="G68" s="74"/>
      <c r="H68" s="74"/>
      <c r="I68" s="74"/>
      <c r="J68" s="75"/>
    </row>
    <row r="69" spans="1:12" ht="15" hidden="1" customHeight="1">
      <c r="B69" s="77" t="s">
        <v>5</v>
      </c>
      <c r="C69" s="126" t="s">
        <v>6</v>
      </c>
      <c r="D69" s="126"/>
      <c r="E69" s="126"/>
      <c r="F69" s="126"/>
      <c r="G69" s="76"/>
      <c r="H69" s="76"/>
      <c r="I69" s="76"/>
      <c r="J69" s="76"/>
    </row>
    <row r="70" spans="1:12" ht="15" hidden="1" customHeight="1" thickBot="1">
      <c r="B70" s="40"/>
      <c r="C70" s="40"/>
      <c r="D70" s="40"/>
      <c r="E70" s="40"/>
      <c r="F70" s="40"/>
      <c r="G70" s="40"/>
      <c r="H70" s="40"/>
      <c r="I70" s="40"/>
      <c r="J70" s="40"/>
    </row>
    <row r="71" spans="1:12" ht="35.25" customHeight="1" thickBot="1">
      <c r="A71" s="15"/>
      <c r="B71" s="58" t="s">
        <v>15</v>
      </c>
      <c r="C71" s="59">
        <v>10</v>
      </c>
      <c r="D71" s="60">
        <v>1</v>
      </c>
      <c r="E71" s="60">
        <v>2</v>
      </c>
      <c r="F71" s="60">
        <v>3</v>
      </c>
      <c r="G71" s="61">
        <v>4</v>
      </c>
      <c r="H71" s="62">
        <v>5</v>
      </c>
      <c r="I71" s="62">
        <v>6</v>
      </c>
      <c r="J71" s="63">
        <v>7</v>
      </c>
      <c r="K71" s="33">
        <f>SUM(D74:J74)/2</f>
        <v>0</v>
      </c>
    </row>
    <row r="72" spans="1:12" ht="35.25" customHeight="1">
      <c r="A72" s="15"/>
      <c r="B72" s="125" t="s">
        <v>63</v>
      </c>
      <c r="C72" s="125"/>
      <c r="D72" s="38"/>
      <c r="E72" s="38"/>
      <c r="F72" s="38"/>
      <c r="G72" s="57"/>
      <c r="H72" s="32" t="s">
        <v>31</v>
      </c>
      <c r="I72" s="32"/>
      <c r="J72" s="32"/>
    </row>
    <row r="73" spans="1:12" ht="35.25" customHeight="1" thickBot="1">
      <c r="A73" s="15"/>
      <c r="B73" s="114" t="s">
        <v>67</v>
      </c>
      <c r="C73" s="114"/>
      <c r="D73" s="34"/>
      <c r="E73" s="34"/>
      <c r="F73" s="34"/>
      <c r="G73" s="35"/>
      <c r="H73" s="31" t="s">
        <v>31</v>
      </c>
      <c r="I73" s="31"/>
      <c r="J73" s="31"/>
    </row>
    <row r="74" spans="1:12" ht="35.25" hidden="1" customHeight="1" thickBot="1">
      <c r="A74" s="15"/>
      <c r="B74" s="115"/>
      <c r="C74" s="115"/>
      <c r="D74" s="41">
        <f>((IF(D72="X",D71,"0")+(IF(D73="X",D71,"0"))))</f>
        <v>0</v>
      </c>
      <c r="E74" s="41">
        <f t="shared" ref="E74:J74" si="5">((IF(E72="X",E71,"0")+(IF(E73="X",E71,"0"))))</f>
        <v>0</v>
      </c>
      <c r="F74" s="41">
        <f t="shared" si="5"/>
        <v>0</v>
      </c>
      <c r="G74" s="42">
        <f t="shared" si="5"/>
        <v>0</v>
      </c>
      <c r="H74" s="43">
        <f t="shared" si="5"/>
        <v>0</v>
      </c>
      <c r="I74" s="43">
        <f t="shared" si="5"/>
        <v>0</v>
      </c>
      <c r="J74" s="43">
        <f t="shared" si="5"/>
        <v>0</v>
      </c>
    </row>
    <row r="75" spans="1:12" ht="35.25" customHeight="1" thickBot="1">
      <c r="A75" s="15"/>
      <c r="B75" s="58" t="s">
        <v>51</v>
      </c>
      <c r="C75" s="59">
        <v>12</v>
      </c>
      <c r="D75" s="60">
        <v>1</v>
      </c>
      <c r="E75" s="60">
        <v>2</v>
      </c>
      <c r="F75" s="60">
        <v>3</v>
      </c>
      <c r="G75" s="61">
        <v>4</v>
      </c>
      <c r="H75" s="62">
        <v>5</v>
      </c>
      <c r="I75" s="62">
        <v>6</v>
      </c>
      <c r="J75" s="63">
        <v>7</v>
      </c>
      <c r="K75" s="33">
        <f>SUM(D79:J79)/3</f>
        <v>0</v>
      </c>
    </row>
    <row r="76" spans="1:12" ht="35.25" customHeight="1">
      <c r="A76" s="15"/>
      <c r="B76" s="125" t="s">
        <v>52</v>
      </c>
      <c r="C76" s="125"/>
      <c r="D76" s="38"/>
      <c r="E76" s="38"/>
      <c r="F76" s="38"/>
      <c r="G76" s="57"/>
      <c r="H76" s="32"/>
      <c r="I76" s="32"/>
      <c r="J76" s="32"/>
    </row>
    <row r="77" spans="1:12" ht="35.25" customHeight="1">
      <c r="A77" s="15"/>
      <c r="B77" s="114" t="s">
        <v>53</v>
      </c>
      <c r="C77" s="114"/>
      <c r="D77" s="34"/>
      <c r="E77" s="34"/>
      <c r="F77" s="34"/>
      <c r="G77" s="35"/>
      <c r="H77" s="31"/>
      <c r="I77" s="31"/>
      <c r="J77" s="31"/>
    </row>
    <row r="78" spans="1:12" ht="35.25" customHeight="1" thickBot="1">
      <c r="A78" s="15"/>
      <c r="B78" s="114" t="s">
        <v>68</v>
      </c>
      <c r="C78" s="114"/>
      <c r="D78" s="34"/>
      <c r="E78" s="34"/>
      <c r="F78" s="34"/>
      <c r="G78" s="35"/>
      <c r="H78" s="31"/>
      <c r="I78" s="31"/>
      <c r="J78" s="31"/>
    </row>
    <row r="79" spans="1:12" ht="35.25" hidden="1" customHeight="1" thickBot="1">
      <c r="A79" s="15"/>
      <c r="B79" s="115"/>
      <c r="C79" s="115"/>
      <c r="D79" s="41">
        <f t="shared" ref="D79:J79" si="6">((IF(D76="X",D75,"0")+IF(D77="X",D75,"0")+(IF(D78="X",D75,"0"))))</f>
        <v>0</v>
      </c>
      <c r="E79" s="41">
        <f t="shared" si="6"/>
        <v>0</v>
      </c>
      <c r="F79" s="41">
        <f t="shared" si="6"/>
        <v>0</v>
      </c>
      <c r="G79" s="42">
        <f t="shared" si="6"/>
        <v>0</v>
      </c>
      <c r="H79" s="43">
        <f t="shared" si="6"/>
        <v>0</v>
      </c>
      <c r="I79" s="43">
        <f t="shared" si="6"/>
        <v>0</v>
      </c>
      <c r="J79" s="43">
        <f t="shared" si="6"/>
        <v>0</v>
      </c>
    </row>
    <row r="80" spans="1:12" ht="35.25" hidden="1" customHeight="1" thickBot="1">
      <c r="A80" s="15"/>
      <c r="B80" s="58" t="s">
        <v>16</v>
      </c>
      <c r="C80" s="59" t="s">
        <v>31</v>
      </c>
      <c r="D80" s="60">
        <v>1</v>
      </c>
      <c r="E80" s="60">
        <v>2</v>
      </c>
      <c r="F80" s="60">
        <v>3</v>
      </c>
      <c r="G80" s="61">
        <v>4</v>
      </c>
      <c r="H80" s="62">
        <v>5</v>
      </c>
      <c r="I80" s="62">
        <v>6</v>
      </c>
      <c r="J80" s="63">
        <v>7</v>
      </c>
      <c r="K80" s="33">
        <f>SUM(D83:J83)/2</f>
        <v>0</v>
      </c>
      <c r="L80" s="83"/>
    </row>
    <row r="81" spans="1:12" ht="35.25" hidden="1" customHeight="1">
      <c r="A81" s="15"/>
      <c r="B81" s="125" t="s">
        <v>54</v>
      </c>
      <c r="C81" s="125"/>
      <c r="D81" s="38"/>
      <c r="E81" s="38"/>
      <c r="F81" s="38"/>
      <c r="G81" s="57"/>
      <c r="H81" s="32"/>
      <c r="I81" s="32"/>
      <c r="J81" s="32"/>
      <c r="L81" s="83"/>
    </row>
    <row r="82" spans="1:12" ht="35.25" hidden="1" customHeight="1" thickBot="1">
      <c r="A82" s="15"/>
      <c r="B82" s="114" t="s">
        <v>55</v>
      </c>
      <c r="C82" s="114"/>
      <c r="D82" s="34"/>
      <c r="E82" s="34"/>
      <c r="F82" s="34"/>
      <c r="G82" s="35"/>
      <c r="H82" s="31"/>
      <c r="I82" s="31"/>
      <c r="J82" s="31"/>
      <c r="L82" s="83"/>
    </row>
    <row r="83" spans="1:12" ht="35.25" hidden="1" customHeight="1" thickBot="1">
      <c r="A83" s="15"/>
      <c r="B83" s="115"/>
      <c r="C83" s="115"/>
      <c r="D83" s="41">
        <f>((IF(D81="X",D80,"0")+IF(D82="X",D80,"0")))</f>
        <v>0</v>
      </c>
      <c r="E83" s="41">
        <f t="shared" ref="E83:J83" si="7">((IF(E81="X",E80,"0")+IF(E82="X",E80,"0")))</f>
        <v>0</v>
      </c>
      <c r="F83" s="41">
        <f t="shared" si="7"/>
        <v>0</v>
      </c>
      <c r="G83" s="42">
        <f t="shared" si="7"/>
        <v>0</v>
      </c>
      <c r="H83" s="43">
        <f t="shared" si="7"/>
        <v>0</v>
      </c>
      <c r="I83" s="43">
        <f t="shared" si="7"/>
        <v>0</v>
      </c>
      <c r="J83" s="43">
        <f t="shared" si="7"/>
        <v>0</v>
      </c>
    </row>
    <row r="84" spans="1:12" ht="35.25" customHeight="1" thickBot="1">
      <c r="A84" s="15"/>
      <c r="B84" s="58" t="s">
        <v>17</v>
      </c>
      <c r="C84" s="59">
        <v>12</v>
      </c>
      <c r="D84" s="60">
        <v>1</v>
      </c>
      <c r="E84" s="60">
        <v>2</v>
      </c>
      <c r="F84" s="60">
        <v>3</v>
      </c>
      <c r="G84" s="61">
        <v>4</v>
      </c>
      <c r="H84" s="62">
        <v>5</v>
      </c>
      <c r="I84" s="62">
        <v>6</v>
      </c>
      <c r="J84" s="63">
        <v>7</v>
      </c>
      <c r="K84" s="33">
        <f>SUM(D88:J88)/3</f>
        <v>0</v>
      </c>
    </row>
    <row r="85" spans="1:12" ht="35.25" customHeight="1">
      <c r="A85" s="15"/>
      <c r="B85" s="125" t="s">
        <v>56</v>
      </c>
      <c r="C85" s="125"/>
      <c r="D85" s="38"/>
      <c r="E85" s="38"/>
      <c r="F85" s="38"/>
      <c r="G85" s="57"/>
      <c r="H85" s="32"/>
      <c r="I85" s="32"/>
      <c r="J85" s="32"/>
    </row>
    <row r="86" spans="1:12" ht="35.25" customHeight="1">
      <c r="A86" s="15"/>
      <c r="B86" s="114" t="s">
        <v>57</v>
      </c>
      <c r="C86" s="114"/>
      <c r="D86" s="34"/>
      <c r="E86" s="34"/>
      <c r="F86" s="34"/>
      <c r="G86" s="35"/>
      <c r="H86" s="31"/>
      <c r="I86" s="31"/>
      <c r="J86" s="31"/>
    </row>
    <row r="87" spans="1:12" ht="35.25" customHeight="1" thickBot="1">
      <c r="A87" s="15"/>
      <c r="B87" s="114" t="s">
        <v>78</v>
      </c>
      <c r="C87" s="114"/>
      <c r="D87" s="34"/>
      <c r="E87" s="34"/>
      <c r="F87" s="34"/>
      <c r="G87" s="35"/>
      <c r="H87" s="31"/>
      <c r="I87" s="31"/>
      <c r="J87" s="31"/>
    </row>
    <row r="88" spans="1:12" ht="35.25" hidden="1" customHeight="1" thickBot="1">
      <c r="A88" s="15"/>
      <c r="B88" s="115"/>
      <c r="C88" s="115"/>
      <c r="D88" s="41">
        <f>((IF(D85="X",D84,"0")+IF(D86="X",D84,"0")+(IF(D87="X",D84,"0"))))</f>
        <v>0</v>
      </c>
      <c r="E88" s="41">
        <f t="shared" ref="E88:J88" si="8">((IF(E85="X",E84,"0")+IF(E86="X",E84,"0")+(IF(E87="X",E84,"0"))))</f>
        <v>0</v>
      </c>
      <c r="F88" s="41">
        <f t="shared" si="8"/>
        <v>0</v>
      </c>
      <c r="G88" s="42">
        <f t="shared" si="8"/>
        <v>0</v>
      </c>
      <c r="H88" s="43">
        <f t="shared" si="8"/>
        <v>0</v>
      </c>
      <c r="I88" s="43">
        <f t="shared" si="8"/>
        <v>0</v>
      </c>
      <c r="J88" s="43">
        <f t="shared" si="8"/>
        <v>0</v>
      </c>
    </row>
    <row r="89" spans="1:12" s="19" customFormat="1" ht="45" customHeight="1" thickBot="1">
      <c r="B89" s="70" t="s">
        <v>42</v>
      </c>
      <c r="C89" s="93">
        <f>C54+C59+C71+C75+C84</f>
        <v>49</v>
      </c>
      <c r="D89" s="116">
        <f>K54*C54+K59*C59+K71*C71+K75*C75+K84*C84</f>
        <v>0</v>
      </c>
      <c r="E89" s="117"/>
      <c r="F89" s="117"/>
      <c r="G89" s="117"/>
      <c r="H89" s="103">
        <f>D89/(C89*7)</f>
        <v>0</v>
      </c>
      <c r="I89" s="118"/>
      <c r="J89" s="118"/>
      <c r="K89" s="104"/>
    </row>
    <row r="90" spans="1:12" ht="13.5" customHeight="1" thickBot="1">
      <c r="A90" s="16"/>
      <c r="B90" s="40"/>
      <c r="C90" s="40"/>
      <c r="D90" s="40"/>
      <c r="E90" s="40"/>
      <c r="F90" s="40"/>
      <c r="G90" s="40"/>
      <c r="H90" s="40"/>
      <c r="I90" s="40"/>
      <c r="J90" s="40"/>
    </row>
    <row r="91" spans="1:12" s="19" customFormat="1" ht="39" hidden="1" customHeight="1" thickBot="1">
      <c r="C91" s="64"/>
      <c r="D91" s="65"/>
      <c r="E91" s="66"/>
      <c r="F91" s="67"/>
      <c r="G91" s="68"/>
      <c r="H91" s="68"/>
      <c r="I91" s="68"/>
      <c r="J91" s="69"/>
    </row>
    <row r="92" spans="1:12" s="19" customFormat="1" ht="36" customHeight="1" thickBot="1">
      <c r="B92" s="94" t="s">
        <v>82</v>
      </c>
      <c r="C92" s="119">
        <f>H38</f>
        <v>0</v>
      </c>
      <c r="D92" s="120"/>
      <c r="E92" s="121" t="s">
        <v>83</v>
      </c>
      <c r="F92" s="121"/>
      <c r="G92" s="122"/>
      <c r="H92" s="97">
        <f>(C92*H25)+(C93*H53)</f>
        <v>0</v>
      </c>
      <c r="I92" s="98"/>
      <c r="J92" s="98"/>
      <c r="K92" s="99"/>
    </row>
    <row r="93" spans="1:12" s="19" customFormat="1" ht="36.75" customHeight="1" thickBot="1">
      <c r="B93" s="95" t="s">
        <v>59</v>
      </c>
      <c r="C93" s="103">
        <f>H89</f>
        <v>0</v>
      </c>
      <c r="D93" s="104"/>
      <c r="E93" s="123"/>
      <c r="F93" s="123"/>
      <c r="G93" s="124"/>
      <c r="H93" s="100"/>
      <c r="I93" s="101"/>
      <c r="J93" s="101"/>
      <c r="K93" s="102"/>
    </row>
    <row r="94" spans="1:12" ht="13.5" hidden="1" thickBot="1">
      <c r="A94" s="17" t="s">
        <v>18</v>
      </c>
      <c r="B94" s="18"/>
      <c r="C94" s="19"/>
      <c r="D94" s="19"/>
      <c r="E94" s="19"/>
      <c r="F94" s="19"/>
      <c r="G94" s="19"/>
      <c r="H94" s="19"/>
      <c r="I94" s="19"/>
      <c r="J94" s="19"/>
    </row>
    <row r="95" spans="1:12" ht="13.5" thickBot="1">
      <c r="A95" s="17"/>
      <c r="B95" s="105" t="s">
        <v>19</v>
      </c>
      <c r="C95" s="106"/>
      <c r="D95" s="106"/>
      <c r="E95" s="106"/>
      <c r="F95" s="106"/>
      <c r="G95" s="106"/>
      <c r="H95" s="106"/>
      <c r="I95" s="106"/>
      <c r="J95" s="106"/>
      <c r="K95" s="107"/>
    </row>
    <row r="96" spans="1:12" ht="37.5" customHeight="1">
      <c r="A96" t="s">
        <v>20</v>
      </c>
      <c r="B96" s="108" t="s">
        <v>86</v>
      </c>
      <c r="C96" s="109"/>
      <c r="D96" s="109"/>
      <c r="E96" s="109"/>
      <c r="F96" s="109"/>
      <c r="G96" s="109"/>
      <c r="H96" s="109"/>
      <c r="I96" s="109"/>
      <c r="J96" s="109"/>
      <c r="K96" s="110"/>
    </row>
    <row r="97" spans="1:12">
      <c r="A97" s="17" t="s">
        <v>21</v>
      </c>
      <c r="B97" s="78"/>
      <c r="C97" s="40"/>
      <c r="D97" s="40"/>
      <c r="E97" s="40"/>
      <c r="F97" s="40"/>
      <c r="G97" s="40"/>
      <c r="H97" s="40"/>
      <c r="I97" s="40"/>
      <c r="J97" s="40"/>
      <c r="K97" s="79"/>
    </row>
    <row r="98" spans="1:12">
      <c r="A98" s="17" t="s">
        <v>22</v>
      </c>
      <c r="B98" s="78"/>
      <c r="C98" s="40"/>
      <c r="D98" s="40"/>
      <c r="E98" s="40"/>
      <c r="F98" s="40"/>
      <c r="G98" s="40"/>
      <c r="H98" s="40"/>
      <c r="I98" s="40"/>
      <c r="J98" s="40"/>
      <c r="K98" s="79"/>
    </row>
    <row r="99" spans="1:12">
      <c r="A99" s="17" t="s">
        <v>23</v>
      </c>
      <c r="B99" s="78"/>
      <c r="C99" s="40"/>
      <c r="D99" s="40"/>
      <c r="E99" s="40"/>
      <c r="F99" s="40"/>
      <c r="G99" s="40"/>
      <c r="H99" s="40"/>
      <c r="I99" s="40"/>
      <c r="J99" s="40"/>
      <c r="K99" s="79"/>
    </row>
    <row r="100" spans="1:12">
      <c r="A100" s="17" t="s">
        <v>24</v>
      </c>
      <c r="B100" s="78"/>
      <c r="C100" s="40"/>
      <c r="D100" s="40"/>
      <c r="E100" s="40"/>
      <c r="F100" s="40"/>
      <c r="G100" s="40"/>
      <c r="H100" s="40"/>
      <c r="I100" s="40"/>
      <c r="J100" s="40"/>
      <c r="K100" s="79"/>
    </row>
    <row r="101" spans="1:12">
      <c r="A101" s="17" t="s">
        <v>25</v>
      </c>
      <c r="B101" s="78"/>
      <c r="C101" s="40"/>
      <c r="D101" s="40"/>
      <c r="E101" s="40"/>
      <c r="F101" s="40"/>
      <c r="G101" s="40"/>
      <c r="H101" s="40"/>
      <c r="I101" s="40"/>
      <c r="J101" s="40"/>
      <c r="K101" s="79"/>
    </row>
    <row r="102" spans="1:12" ht="13.5" thickBot="1">
      <c r="A102" s="17" t="s">
        <v>26</v>
      </c>
      <c r="B102" s="80"/>
      <c r="C102" s="81"/>
      <c r="D102" s="81"/>
      <c r="E102" s="81"/>
      <c r="F102" s="81"/>
      <c r="G102" s="81"/>
      <c r="H102" s="81"/>
      <c r="I102" s="81"/>
      <c r="J102" s="81"/>
      <c r="K102" s="82"/>
    </row>
    <row r="103" spans="1:12">
      <c r="A103" t="s">
        <v>27</v>
      </c>
    </row>
    <row r="104" spans="1:12" hidden="1"/>
    <row r="105" spans="1:12" hidden="1">
      <c r="B105" s="111" t="s">
        <v>28</v>
      </c>
      <c r="C105" s="112"/>
      <c r="D105" s="112"/>
      <c r="E105" s="112"/>
      <c r="F105" s="112"/>
      <c r="G105" s="112"/>
      <c r="H105" s="112"/>
      <c r="I105" s="112"/>
      <c r="J105" s="112"/>
      <c r="K105" s="113"/>
      <c r="L105" s="14"/>
    </row>
    <row r="106" spans="1:12" ht="13.5" hidden="1" thickBot="1">
      <c r="B106" s="20" t="s">
        <v>29</v>
      </c>
      <c r="C106" s="21" t="e">
        <f>((IF(#REF!="","0",1)*#REF!)+(IF(#REF!="","0",1)*#REF!)+(IF(#REF!="","0",1)*#REF!))</f>
        <v>#REF!</v>
      </c>
      <c r="D106" s="22" t="e">
        <f>((IF(#REF!="","0",2)*#REF!)+(IF(#REF!="","0",2)*#REF!)+(IF(#REF!="","0",2)*#REF!))</f>
        <v>#REF!</v>
      </c>
      <c r="E106" s="22" t="e">
        <f>((IF(#REF!="","0",3)*#REF!)+(IF(#REF!="","0",3)*#REF!)+(IF(#REF!="","0",3)*#REF!))</f>
        <v>#REF!</v>
      </c>
      <c r="F106" s="22" t="e">
        <f>((IF(#REF!="","0",4)*#REF!)+(IF(#REF!="","0",4)*#REF!)+(IF(#REF!="","0",4)*#REF!))</f>
        <v>#REF!</v>
      </c>
      <c r="G106" s="22" t="e">
        <f>((IF(#REF!="","0",5)*#REF!)+(IF(#REF!="","0",5)*#REF!)+(IF(#REF!="","0",5)*#REF!))</f>
        <v>#REF!</v>
      </c>
      <c r="H106" s="22" t="e">
        <f>((IF(#REF!="","0",6)*#REF!)+(IF(#REF!="","0",6)*#REF!)+(IF(#REF!="","0",6)*#REF!))</f>
        <v>#REF!</v>
      </c>
      <c r="I106" s="23" t="e">
        <f>((IF(#REF!="","0",7)*#REF!)+(IF(#REF!="","0",7)*#REF!)+(IF(#REF!="","0",7)*#REF!))</f>
        <v>#REF!</v>
      </c>
      <c r="J106" s="13" t="e">
        <f>SUM(C106:I106)</f>
        <v>#REF!</v>
      </c>
      <c r="K106" s="24" t="e">
        <f>J106/350</f>
        <v>#REF!</v>
      </c>
      <c r="L106" s="25"/>
    </row>
    <row r="107" spans="1:12" ht="13.5" hidden="1" thickBot="1">
      <c r="B107" s="20" t="s">
        <v>30</v>
      </c>
      <c r="C107" s="26" t="e">
        <f>((IF(#REF!="","0",1)*#REF!)+(IF(#REF!="","0",1)*#REF!)+(IF(#REF!="","0",1)*#REF!)+(IF(#REF!="","0",1)*#REF!)+(IF(#REF!="","0",1)*#REF!)+(IF(#REF!="","0",1)*#REF!)+(IF(#REF!="","0",1)*#REF!))</f>
        <v>#REF!</v>
      </c>
      <c r="D107" s="26" t="e">
        <f>((IF(#REF!="","0",2)*#REF!)+(IF(#REF!="","0",2)*#REF!)+(IF(#REF!="","0",2)*#REF!)+(IF(#REF!="","0",2)*#REF!)+(IF(#REF!="","0",2)*#REF!)+(IF(#REF!="","0",2)*#REF!)+(IF(#REF!="","0",2)*#REF!))</f>
        <v>#REF!</v>
      </c>
      <c r="E107" s="26" t="e">
        <f>((IF(#REF!="","0",3)*#REF!)+(IF(#REF!="","0",3)*#REF!)+(IF(#REF!="","0",3)*#REF!)+(IF(#REF!="","0",3)*#REF!)+(IF(#REF!="","0",3)*#REF!)+(IF(#REF!="","0",3)*#REF!)+(IF(#REF!="","0",3)*#REF!))</f>
        <v>#REF!</v>
      </c>
      <c r="F107" s="26" t="e">
        <f>((IF(#REF!="","0",4)*#REF!)+(IF(#REF!="","0",4)*#REF!)+(IF(#REF!="","0",4)*#REF!)+(IF(#REF!="","0",4)*#REF!)+(IF(#REF!="","0",4)*#REF!)+(IF(#REF!="","0",4)*#REF!)+(IF(#REF!="","0",4)*#REF!))</f>
        <v>#REF!</v>
      </c>
      <c r="G107" s="26" t="e">
        <f>((IF(#REF!="","0",5)*#REF!)+(IF(#REF!="","0",5)*#REF!)+(IF(#REF!="","0",5)*#REF!)+(IF(#REF!="","0",5)*#REF!)+(IF(#REF!="","0",5)*#REF!)+(IF(#REF!="","0",5)*#REF!)+(IF(#REF!="","0",5)*#REF!))</f>
        <v>#REF!</v>
      </c>
      <c r="H107" s="26" t="e">
        <f>((IF(#REF!="","0",6)*#REF!)+(IF(#REF!="","0",6)*#REF!)+(IF(#REF!="","0",6)*#REF!)+(IF(#REF!="","0",6)*#REF!)+(IF(#REF!="","0",6)*#REF!)+(IF(#REF!="","0",6)*#REF!)+(IF(#REF!="","0",6)*#REF!))</f>
        <v>#REF!</v>
      </c>
      <c r="I107" s="26" t="e">
        <f>((IF(#REF!="","0",7)*#REF!)+(IF(#REF!="","0",7)*#REF!)+(IF(#REF!="","0",7)*#REF!)+(IF(#REF!="","0",7)*#REF!)+(IF(#REF!="","0",7)*#REF!)+(IF(#REF!="","0",7)*#REF!)+(IF(#REF!="","0",7)*#REF!))</f>
        <v>#REF!</v>
      </c>
      <c r="J107" s="27" t="e">
        <f>SUM(C107:I107)</f>
        <v>#REF!</v>
      </c>
      <c r="K107" s="24" t="e">
        <f>J107/350</f>
        <v>#REF!</v>
      </c>
      <c r="L107" s="25"/>
    </row>
    <row r="108" spans="1:12" ht="13.5" hidden="1" thickBot="1">
      <c r="B108" s="28"/>
      <c r="C108" s="29"/>
      <c r="D108" s="29"/>
      <c r="E108" s="29"/>
      <c r="F108" s="29"/>
      <c r="G108" s="29"/>
      <c r="H108" s="29"/>
      <c r="I108" s="29"/>
      <c r="J108" s="29" t="e">
        <f>SUM(J106:J107)</f>
        <v>#REF!</v>
      </c>
      <c r="K108" s="30" t="e">
        <f>IF(J108&lt;490,0,J108/700)</f>
        <v>#REF!</v>
      </c>
      <c r="L108" s="25"/>
    </row>
  </sheetData>
  <mergeCells count="134">
    <mergeCell ref="G12:H12"/>
    <mergeCell ref="I12:J12"/>
    <mergeCell ref="G13:H13"/>
    <mergeCell ref="I13:J13"/>
    <mergeCell ref="B22:C22"/>
    <mergeCell ref="D22:F22"/>
    <mergeCell ref="G22:H22"/>
    <mergeCell ref="I22:J22"/>
    <mergeCell ref="G15:H15"/>
    <mergeCell ref="I15:J15"/>
    <mergeCell ref="B16:F16"/>
    <mergeCell ref="G16:H16"/>
    <mergeCell ref="I16:J16"/>
    <mergeCell ref="B17:C17"/>
    <mergeCell ref="D17:F17"/>
    <mergeCell ref="G17:H17"/>
    <mergeCell ref="I17:J17"/>
    <mergeCell ref="B15:F15"/>
    <mergeCell ref="B7:F7"/>
    <mergeCell ref="C5:F5"/>
    <mergeCell ref="B6:F6"/>
    <mergeCell ref="G6:H6"/>
    <mergeCell ref="I6:J6"/>
    <mergeCell ref="G14:H14"/>
    <mergeCell ref="I14:J14"/>
    <mergeCell ref="B12:F12"/>
    <mergeCell ref="B13:F13"/>
    <mergeCell ref="B14:F14"/>
    <mergeCell ref="G11:H11"/>
    <mergeCell ref="I11:J11"/>
    <mergeCell ref="G7:H7"/>
    <mergeCell ref="I7:J7"/>
    <mergeCell ref="C1:F1"/>
    <mergeCell ref="H1:J1"/>
    <mergeCell ref="C2:F2"/>
    <mergeCell ref="H2:J3"/>
    <mergeCell ref="C3:F3"/>
    <mergeCell ref="C4:F4"/>
    <mergeCell ref="B8:F8"/>
    <mergeCell ref="B9:F9"/>
    <mergeCell ref="B10:F10"/>
    <mergeCell ref="B11:F11"/>
    <mergeCell ref="G8:H8"/>
    <mergeCell ref="I8:J8"/>
    <mergeCell ref="G9:H9"/>
    <mergeCell ref="I9:J9"/>
    <mergeCell ref="G10:H10"/>
    <mergeCell ref="I10:J10"/>
    <mergeCell ref="G24:H24"/>
    <mergeCell ref="I24:J24"/>
    <mergeCell ref="B23:C23"/>
    <mergeCell ref="D23:F23"/>
    <mergeCell ref="G23:H23"/>
    <mergeCell ref="I23:J23"/>
    <mergeCell ref="B19:C19"/>
    <mergeCell ref="D19:F19"/>
    <mergeCell ref="G19:H19"/>
    <mergeCell ref="I19:J19"/>
    <mergeCell ref="B18:C18"/>
    <mergeCell ref="D18:F18"/>
    <mergeCell ref="G18:H18"/>
    <mergeCell ref="I18:J18"/>
    <mergeCell ref="G21:H21"/>
    <mergeCell ref="I21:J21"/>
    <mergeCell ref="B20:C20"/>
    <mergeCell ref="D20:F20"/>
    <mergeCell ref="G20:H20"/>
    <mergeCell ref="I20:J20"/>
    <mergeCell ref="B32:C32"/>
    <mergeCell ref="B33:C33"/>
    <mergeCell ref="B35:C35"/>
    <mergeCell ref="B36:C36"/>
    <mergeCell ref="B21:C21"/>
    <mergeCell ref="D21:F21"/>
    <mergeCell ref="B24:C24"/>
    <mergeCell ref="D24:F24"/>
    <mergeCell ref="D25:G25"/>
    <mergeCell ref="H25:J25"/>
    <mergeCell ref="B27:C27"/>
    <mergeCell ref="B28:C28"/>
    <mergeCell ref="B29:C29"/>
    <mergeCell ref="B31:C31"/>
    <mergeCell ref="C50:F50"/>
    <mergeCell ref="C51:F51"/>
    <mergeCell ref="D53:G53"/>
    <mergeCell ref="H53:J53"/>
    <mergeCell ref="B37:C37"/>
    <mergeCell ref="D38:G38"/>
    <mergeCell ref="B55:C55"/>
    <mergeCell ref="B56:C56"/>
    <mergeCell ref="H38:K38"/>
    <mergeCell ref="B39:K39"/>
    <mergeCell ref="B40:K40"/>
    <mergeCell ref="C47:F47"/>
    <mergeCell ref="H47:J47"/>
    <mergeCell ref="C48:F48"/>
    <mergeCell ref="H48:J49"/>
    <mergeCell ref="C49:F49"/>
    <mergeCell ref="B63:C63"/>
    <mergeCell ref="C65:F65"/>
    <mergeCell ref="H65:J65"/>
    <mergeCell ref="C66:F66"/>
    <mergeCell ref="H66:J67"/>
    <mergeCell ref="C67:F67"/>
    <mergeCell ref="B78:C78"/>
    <mergeCell ref="B79:C79"/>
    <mergeCell ref="B81:C81"/>
    <mergeCell ref="B82:C82"/>
    <mergeCell ref="C68:F68"/>
    <mergeCell ref="B57:C57"/>
    <mergeCell ref="B58:C58"/>
    <mergeCell ref="B60:C60"/>
    <mergeCell ref="B61:C61"/>
    <mergeCell ref="B62:C62"/>
    <mergeCell ref="C92:D92"/>
    <mergeCell ref="E92:G93"/>
    <mergeCell ref="B83:C83"/>
    <mergeCell ref="B85:C85"/>
    <mergeCell ref="C69:F69"/>
    <mergeCell ref="B72:C72"/>
    <mergeCell ref="B73:C73"/>
    <mergeCell ref="B74:C74"/>
    <mergeCell ref="B76:C76"/>
    <mergeCell ref="B77:C77"/>
    <mergeCell ref="H92:K93"/>
    <mergeCell ref="C93:D93"/>
    <mergeCell ref="B95:K95"/>
    <mergeCell ref="B96:K96"/>
    <mergeCell ref="B105:K105"/>
    <mergeCell ref="B86:C86"/>
    <mergeCell ref="B87:C87"/>
    <mergeCell ref="B88:C88"/>
    <mergeCell ref="D89:G89"/>
    <mergeCell ref="H89:K89"/>
  </mergeCells>
  <phoneticPr fontId="0" type="noConversion"/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6" min="1" max="10" man="1"/>
  </rowBreaks>
  <colBreaks count="1" manualBreakCount="1">
    <brk id="1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08"/>
  <sheetViews>
    <sheetView topLeftCell="B90" zoomScaleNormal="100" zoomScaleSheetLayoutView="91" zoomScalePageLayoutView="146" workbookViewId="0">
      <selection activeCell="B96" sqref="B96:K96"/>
    </sheetView>
  </sheetViews>
  <sheetFormatPr defaultColWidth="8.85546875" defaultRowHeight="12.75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2:12" ht="15" customHeight="1">
      <c r="B1" s="96" t="s">
        <v>0</v>
      </c>
      <c r="C1" s="140" t="s">
        <v>60</v>
      </c>
      <c r="D1" s="140"/>
      <c r="E1" s="140"/>
      <c r="F1" s="141"/>
      <c r="G1" s="2"/>
      <c r="H1" s="142" t="s">
        <v>1</v>
      </c>
      <c r="I1" s="143"/>
      <c r="J1" s="143"/>
    </row>
    <row r="2" spans="2:12" ht="15" customHeight="1">
      <c r="B2" s="87" t="s">
        <v>2</v>
      </c>
      <c r="C2" s="144"/>
      <c r="D2" s="144"/>
      <c r="E2" s="144"/>
      <c r="F2" s="145"/>
      <c r="G2" s="5"/>
      <c r="H2" s="131">
        <v>2018</v>
      </c>
      <c r="I2" s="132"/>
      <c r="J2" s="133"/>
    </row>
    <row r="3" spans="2:12" ht="15">
      <c r="B3" s="88" t="s">
        <v>3</v>
      </c>
      <c r="C3" s="144" t="s">
        <v>61</v>
      </c>
      <c r="D3" s="144"/>
      <c r="E3" s="144"/>
      <c r="F3" s="145"/>
      <c r="G3" s="6"/>
      <c r="H3" s="134"/>
      <c r="I3" s="135"/>
      <c r="J3" s="136"/>
    </row>
    <row r="4" spans="2:12" ht="15">
      <c r="B4" s="89" t="s">
        <v>4</v>
      </c>
      <c r="C4" s="146" t="s">
        <v>4</v>
      </c>
      <c r="D4" s="146"/>
      <c r="E4" s="146"/>
      <c r="F4" s="147"/>
      <c r="G4" s="7"/>
      <c r="H4" s="7"/>
      <c r="I4" s="7"/>
      <c r="J4" s="8"/>
    </row>
    <row r="5" spans="2:12" ht="15.75" thickBot="1">
      <c r="B5" s="90" t="s">
        <v>5</v>
      </c>
      <c r="C5" s="148" t="s">
        <v>76</v>
      </c>
      <c r="D5" s="148"/>
      <c r="E5" s="148"/>
      <c r="F5" s="149"/>
      <c r="G5" s="9"/>
      <c r="H5" s="9"/>
      <c r="I5" s="9"/>
      <c r="J5" s="9"/>
    </row>
    <row r="6" spans="2:12" ht="20.25" customHeight="1">
      <c r="B6" s="189" t="s">
        <v>81</v>
      </c>
      <c r="C6" s="190"/>
      <c r="D6" s="190"/>
      <c r="E6" s="190"/>
      <c r="F6" s="190"/>
      <c r="G6" s="191" t="s">
        <v>7</v>
      </c>
      <c r="H6" s="192"/>
      <c r="I6" s="191" t="s">
        <v>8</v>
      </c>
      <c r="J6" s="193"/>
    </row>
    <row r="7" spans="2:12" s="10" customFormat="1" ht="12.75" customHeight="1">
      <c r="B7" s="186" t="s">
        <v>85</v>
      </c>
      <c r="C7" s="187"/>
      <c r="D7" s="187"/>
      <c r="E7" s="187"/>
      <c r="F7" s="188"/>
      <c r="G7" s="183"/>
      <c r="H7" s="183"/>
      <c r="I7" s="184"/>
      <c r="J7" s="185"/>
      <c r="L7" s="3"/>
    </row>
    <row r="8" spans="2:12">
      <c r="B8" s="180"/>
      <c r="C8" s="181"/>
      <c r="D8" s="181"/>
      <c r="E8" s="181"/>
      <c r="F8" s="182"/>
      <c r="G8" s="165"/>
      <c r="H8" s="165"/>
      <c r="I8" s="166"/>
      <c r="J8" s="167"/>
    </row>
    <row r="9" spans="2:12">
      <c r="B9" s="180"/>
      <c r="C9" s="181"/>
      <c r="D9" s="181"/>
      <c r="E9" s="181"/>
      <c r="F9" s="182"/>
      <c r="G9" s="165"/>
      <c r="H9" s="165"/>
      <c r="I9" s="166"/>
      <c r="J9" s="167"/>
    </row>
    <row r="10" spans="2:12">
      <c r="B10" s="180"/>
      <c r="C10" s="181"/>
      <c r="D10" s="181"/>
      <c r="E10" s="181"/>
      <c r="F10" s="182"/>
      <c r="G10" s="165"/>
      <c r="H10" s="165"/>
      <c r="I10" s="166"/>
      <c r="J10" s="167"/>
    </row>
    <row r="11" spans="2:12">
      <c r="B11" s="180"/>
      <c r="C11" s="181"/>
      <c r="D11" s="181"/>
      <c r="E11" s="181"/>
      <c r="F11" s="182"/>
      <c r="G11" s="165"/>
      <c r="H11" s="165"/>
      <c r="I11" s="166"/>
      <c r="J11" s="167"/>
    </row>
    <row r="12" spans="2:12">
      <c r="B12" s="180"/>
      <c r="C12" s="181"/>
      <c r="D12" s="181"/>
      <c r="E12" s="181"/>
      <c r="F12" s="182"/>
      <c r="G12" s="165"/>
      <c r="H12" s="165"/>
      <c r="I12" s="166"/>
      <c r="J12" s="167"/>
    </row>
    <row r="13" spans="2:12">
      <c r="B13" s="180"/>
      <c r="C13" s="181"/>
      <c r="D13" s="181"/>
      <c r="E13" s="181"/>
      <c r="F13" s="182"/>
      <c r="G13" s="165"/>
      <c r="H13" s="165"/>
      <c r="I13" s="166"/>
      <c r="J13" s="167"/>
    </row>
    <row r="14" spans="2:12">
      <c r="B14" s="180"/>
      <c r="C14" s="181"/>
      <c r="D14" s="181"/>
      <c r="E14" s="181"/>
      <c r="F14" s="182"/>
      <c r="G14" s="165"/>
      <c r="H14" s="165"/>
      <c r="I14" s="166"/>
      <c r="J14" s="167"/>
    </row>
    <row r="15" spans="2:12">
      <c r="B15" s="180"/>
      <c r="C15" s="181"/>
      <c r="D15" s="181"/>
      <c r="E15" s="181"/>
      <c r="F15" s="182"/>
      <c r="G15" s="165"/>
      <c r="H15" s="165"/>
      <c r="I15" s="166"/>
      <c r="J15" s="167"/>
    </row>
    <row r="16" spans="2:12">
      <c r="B16" s="180"/>
      <c r="C16" s="181"/>
      <c r="D16" s="181"/>
      <c r="E16" s="181"/>
      <c r="F16" s="182"/>
      <c r="G16" s="165"/>
      <c r="H16" s="165"/>
      <c r="I16" s="166"/>
      <c r="J16" s="167"/>
    </row>
    <row r="17" spans="1:12">
      <c r="A17" s="11"/>
      <c r="B17" s="194" t="s">
        <v>84</v>
      </c>
      <c r="C17" s="195"/>
      <c r="D17" s="196" t="s">
        <v>9</v>
      </c>
      <c r="E17" s="196"/>
      <c r="F17" s="196"/>
      <c r="G17" s="183"/>
      <c r="H17" s="183"/>
      <c r="I17" s="184"/>
      <c r="J17" s="185"/>
    </row>
    <row r="18" spans="1:12">
      <c r="A18" s="11"/>
      <c r="B18" s="168"/>
      <c r="C18" s="169"/>
      <c r="D18" s="164"/>
      <c r="E18" s="164"/>
      <c r="F18" s="164"/>
      <c r="G18" s="165"/>
      <c r="H18" s="165"/>
      <c r="I18" s="166"/>
      <c r="J18" s="167"/>
    </row>
    <row r="19" spans="1:12">
      <c r="A19" s="11"/>
      <c r="B19" s="163"/>
      <c r="C19" s="164"/>
      <c r="D19" s="164"/>
      <c r="E19" s="164"/>
      <c r="F19" s="164"/>
      <c r="G19" s="165"/>
      <c r="H19" s="165"/>
      <c r="I19" s="166"/>
      <c r="J19" s="167"/>
    </row>
    <row r="20" spans="1:12">
      <c r="A20" s="11"/>
      <c r="B20" s="163"/>
      <c r="C20" s="164"/>
      <c r="D20" s="164"/>
      <c r="E20" s="164"/>
      <c r="F20" s="164"/>
      <c r="G20" s="165"/>
      <c r="H20" s="165"/>
      <c r="I20" s="166"/>
      <c r="J20" s="167"/>
    </row>
    <row r="21" spans="1:12">
      <c r="A21" s="11"/>
      <c r="B21" s="163"/>
      <c r="C21" s="164"/>
      <c r="D21" s="164"/>
      <c r="E21" s="164"/>
      <c r="F21" s="164"/>
      <c r="G21" s="165"/>
      <c r="H21" s="165"/>
      <c r="I21" s="166"/>
      <c r="J21" s="167"/>
    </row>
    <row r="22" spans="1:12">
      <c r="A22" s="11"/>
      <c r="B22" s="163"/>
      <c r="C22" s="164"/>
      <c r="D22" s="164"/>
      <c r="E22" s="164"/>
      <c r="F22" s="164"/>
      <c r="G22" s="165"/>
      <c r="H22" s="165"/>
      <c r="I22" s="166"/>
      <c r="J22" s="167"/>
    </row>
    <row r="23" spans="1:12" ht="13.5" thickBot="1">
      <c r="A23" s="11"/>
      <c r="B23" s="175"/>
      <c r="C23" s="176"/>
      <c r="D23" s="176"/>
      <c r="E23" s="176"/>
      <c r="F23" s="176"/>
      <c r="G23" s="177"/>
      <c r="H23" s="177"/>
      <c r="I23" s="178"/>
      <c r="J23" s="179"/>
    </row>
    <row r="24" spans="1:12" s="13" customFormat="1" ht="13.5" thickBot="1">
      <c r="A24" s="12"/>
      <c r="B24" s="170"/>
      <c r="C24" s="171"/>
      <c r="D24" s="172"/>
      <c r="E24" s="172"/>
      <c r="F24" s="172"/>
      <c r="G24" s="173"/>
      <c r="H24" s="173"/>
      <c r="I24" s="174"/>
      <c r="J24" s="174"/>
      <c r="L24" s="14"/>
    </row>
    <row r="25" spans="1:12" ht="35.25" customHeight="1" thickBot="1">
      <c r="A25" s="15"/>
      <c r="B25" s="45" t="s">
        <v>32</v>
      </c>
      <c r="C25" s="46" t="s">
        <v>12</v>
      </c>
      <c r="D25" s="157" t="s">
        <v>38</v>
      </c>
      <c r="E25" s="157"/>
      <c r="F25" s="157"/>
      <c r="G25" s="158"/>
      <c r="H25" s="159">
        <v>0.51</v>
      </c>
      <c r="I25" s="160"/>
      <c r="J25" s="161"/>
    </row>
    <row r="26" spans="1:12" ht="35.25" customHeight="1" thickBot="1">
      <c r="A26" s="15"/>
      <c r="B26" s="49" t="s">
        <v>10</v>
      </c>
      <c r="C26" s="50">
        <v>15</v>
      </c>
      <c r="D26" s="51">
        <v>1</v>
      </c>
      <c r="E26" s="51">
        <v>2</v>
      </c>
      <c r="F26" s="51">
        <v>3</v>
      </c>
      <c r="G26" s="52">
        <v>4</v>
      </c>
      <c r="H26" s="53">
        <v>5</v>
      </c>
      <c r="I26" s="53">
        <v>6</v>
      </c>
      <c r="J26" s="53">
        <v>7</v>
      </c>
      <c r="K26" s="44">
        <f>SUM(D29:J29)/2</f>
        <v>0</v>
      </c>
    </row>
    <row r="27" spans="1:12" ht="35.25" customHeight="1">
      <c r="A27" s="15"/>
      <c r="B27" s="114" t="s">
        <v>33</v>
      </c>
      <c r="C27" s="114"/>
      <c r="D27" s="34"/>
      <c r="E27" s="34"/>
      <c r="F27" s="34"/>
      <c r="G27" s="35"/>
      <c r="H27" s="31" t="s">
        <v>31</v>
      </c>
      <c r="I27" s="31"/>
      <c r="J27" s="31"/>
    </row>
    <row r="28" spans="1:12" ht="35.25" customHeight="1" thickBot="1">
      <c r="A28" s="15"/>
      <c r="B28" s="114" t="s">
        <v>34</v>
      </c>
      <c r="C28" s="114"/>
      <c r="D28" s="34"/>
      <c r="E28" s="34"/>
      <c r="F28" s="34"/>
      <c r="G28" s="35"/>
      <c r="H28" s="31"/>
      <c r="I28" s="31"/>
      <c r="J28" s="31"/>
    </row>
    <row r="29" spans="1:12" ht="35.25" hidden="1" customHeight="1" thickBot="1">
      <c r="A29" s="15"/>
      <c r="B29" s="162"/>
      <c r="C29" s="162"/>
      <c r="D29" s="36">
        <f>((IF(D27="X",D26,"0")+(IF(D28="X",D26,"0"))))</f>
        <v>0</v>
      </c>
      <c r="E29" s="36">
        <f t="shared" ref="E29:J29" si="0">((IF(E27="X",E26,"0")+(IF(E28="X",E26,"0"))))</f>
        <v>0</v>
      </c>
      <c r="F29" s="36">
        <f t="shared" si="0"/>
        <v>0</v>
      </c>
      <c r="G29" s="37">
        <f t="shared" si="0"/>
        <v>0</v>
      </c>
      <c r="H29" s="39">
        <f t="shared" si="0"/>
        <v>0</v>
      </c>
      <c r="I29" s="39">
        <f t="shared" si="0"/>
        <v>0</v>
      </c>
      <c r="J29" s="39">
        <f t="shared" si="0"/>
        <v>0</v>
      </c>
    </row>
    <row r="30" spans="1:12" ht="35.25" customHeight="1" thickBot="1">
      <c r="A30" s="15"/>
      <c r="B30" s="47" t="s">
        <v>11</v>
      </c>
      <c r="C30" s="48">
        <v>16</v>
      </c>
      <c r="D30" s="51">
        <v>1</v>
      </c>
      <c r="E30" s="51">
        <v>2</v>
      </c>
      <c r="F30" s="51">
        <v>3</v>
      </c>
      <c r="G30" s="52">
        <v>4</v>
      </c>
      <c r="H30" s="53">
        <v>5</v>
      </c>
      <c r="I30" s="53">
        <v>6</v>
      </c>
      <c r="J30" s="53">
        <v>7</v>
      </c>
      <c r="K30" s="44">
        <f>SUM(D33:J33)/2</f>
        <v>0</v>
      </c>
    </row>
    <row r="31" spans="1:12" ht="35.25" customHeight="1">
      <c r="A31" s="15"/>
      <c r="B31" s="114" t="s">
        <v>35</v>
      </c>
      <c r="C31" s="114"/>
      <c r="D31" s="34"/>
      <c r="E31" s="34"/>
      <c r="F31" s="34"/>
      <c r="G31" s="35"/>
      <c r="H31" s="31"/>
      <c r="I31" s="31"/>
      <c r="J31" s="31"/>
    </row>
    <row r="32" spans="1:12" ht="35.25" customHeight="1" thickBot="1">
      <c r="A32" s="15"/>
      <c r="B32" s="114" t="s">
        <v>36</v>
      </c>
      <c r="C32" s="114"/>
      <c r="D32" s="34"/>
      <c r="E32" s="34"/>
      <c r="F32" s="34"/>
      <c r="G32" s="35"/>
      <c r="H32" s="31"/>
      <c r="I32" s="31"/>
      <c r="J32" s="31"/>
    </row>
    <row r="33" spans="1:11" ht="35.25" hidden="1" customHeight="1">
      <c r="A33" s="15"/>
      <c r="B33" s="162"/>
      <c r="C33" s="162"/>
      <c r="D33" s="36">
        <f>((IF(D31="X",D30,"0")+(IF(D32="X",D30,"0"))))</f>
        <v>0</v>
      </c>
      <c r="E33" s="36">
        <f t="shared" ref="E33:J33" si="1">((IF(E31="X",E30,"0")+(IF(E32="X",E30,"0"))))</f>
        <v>0</v>
      </c>
      <c r="F33" s="36">
        <f t="shared" si="1"/>
        <v>0</v>
      </c>
      <c r="G33" s="37">
        <f t="shared" si="1"/>
        <v>0</v>
      </c>
      <c r="H33" s="39">
        <f t="shared" si="1"/>
        <v>0</v>
      </c>
      <c r="I33" s="39">
        <f t="shared" si="1"/>
        <v>0</v>
      </c>
      <c r="J33" s="39">
        <f t="shared" si="1"/>
        <v>0</v>
      </c>
    </row>
    <row r="34" spans="1:11" ht="35.25" customHeight="1" thickBot="1">
      <c r="A34" s="15"/>
      <c r="B34" s="47" t="s">
        <v>37</v>
      </c>
      <c r="C34" s="48">
        <v>20</v>
      </c>
      <c r="D34" s="51">
        <v>1</v>
      </c>
      <c r="E34" s="51">
        <v>2</v>
      </c>
      <c r="F34" s="51">
        <v>3</v>
      </c>
      <c r="G34" s="52">
        <v>4</v>
      </c>
      <c r="H34" s="53">
        <v>5</v>
      </c>
      <c r="I34" s="53">
        <v>6</v>
      </c>
      <c r="J34" s="53">
        <v>7</v>
      </c>
      <c r="K34" s="44">
        <f>SUM(D37:J37)/2</f>
        <v>0</v>
      </c>
    </row>
    <row r="35" spans="1:11" ht="35.25" customHeight="1">
      <c r="A35" s="15"/>
      <c r="B35" s="114" t="s">
        <v>39</v>
      </c>
      <c r="C35" s="114"/>
      <c r="D35" s="34"/>
      <c r="E35" s="34"/>
      <c r="F35" s="34"/>
      <c r="G35" s="35"/>
      <c r="H35" s="31"/>
      <c r="I35" s="31"/>
      <c r="J35" s="31"/>
    </row>
    <row r="36" spans="1:11" ht="35.25" customHeight="1" thickBot="1">
      <c r="A36" s="15"/>
      <c r="B36" s="114" t="s">
        <v>40</v>
      </c>
      <c r="C36" s="114"/>
      <c r="D36" s="34"/>
      <c r="E36" s="34"/>
      <c r="F36" s="34"/>
      <c r="G36" s="35"/>
      <c r="H36" s="31"/>
      <c r="I36" s="31"/>
      <c r="J36" s="31" t="s">
        <v>31</v>
      </c>
    </row>
    <row r="37" spans="1:11" ht="35.25" hidden="1" customHeight="1" thickBot="1">
      <c r="A37" s="15"/>
      <c r="B37" s="115"/>
      <c r="C37" s="115"/>
      <c r="D37" s="41">
        <f>((IF(D35="X",D34,"0")+(IF(D36="X",D34,"0"))))</f>
        <v>0</v>
      </c>
      <c r="E37" s="41">
        <f t="shared" ref="E37:J37" si="2">((IF(E35="X",E34,"0")+(IF(E36="X",E34,"0"))))</f>
        <v>0</v>
      </c>
      <c r="F37" s="41">
        <f t="shared" si="2"/>
        <v>0</v>
      </c>
      <c r="G37" s="42">
        <f t="shared" si="2"/>
        <v>0</v>
      </c>
      <c r="H37" s="43">
        <f t="shared" si="2"/>
        <v>0</v>
      </c>
      <c r="I37" s="43">
        <f t="shared" si="2"/>
        <v>0</v>
      </c>
      <c r="J37" s="43">
        <f t="shared" si="2"/>
        <v>0</v>
      </c>
    </row>
    <row r="38" spans="1:11" s="19" customFormat="1" ht="45" customHeight="1" thickBot="1">
      <c r="B38" s="84" t="s">
        <v>58</v>
      </c>
      <c r="C38" s="85">
        <f>C34+C30+C26</f>
        <v>51</v>
      </c>
      <c r="D38" s="155">
        <f>(K26*C26)+(K30*C30)+(K34*C34)</f>
        <v>0</v>
      </c>
      <c r="E38" s="156"/>
      <c r="F38" s="156"/>
      <c r="G38" s="156"/>
      <c r="H38" s="137">
        <f>D38/(C38*7)</f>
        <v>0</v>
      </c>
      <c r="I38" s="138"/>
      <c r="J38" s="138"/>
      <c r="K38" s="139"/>
    </row>
    <row r="39" spans="1:11" s="86" customFormat="1" ht="13.5" thickBot="1">
      <c r="B39" s="105" t="s">
        <v>19</v>
      </c>
      <c r="C39" s="106"/>
      <c r="D39" s="106"/>
      <c r="E39" s="106"/>
      <c r="F39" s="106"/>
      <c r="G39" s="106"/>
      <c r="H39" s="106"/>
      <c r="I39" s="106"/>
      <c r="J39" s="106"/>
      <c r="K39" s="107"/>
    </row>
    <row r="40" spans="1:11" s="86" customFormat="1" ht="25.5" customHeight="1">
      <c r="B40" s="108" t="s">
        <v>62</v>
      </c>
      <c r="C40" s="109"/>
      <c r="D40" s="109"/>
      <c r="E40" s="109"/>
      <c r="F40" s="109"/>
      <c r="G40" s="109"/>
      <c r="H40" s="109"/>
      <c r="I40" s="109"/>
      <c r="J40" s="109"/>
      <c r="K40" s="110"/>
    </row>
    <row r="41" spans="1:11" s="86" customFormat="1">
      <c r="B41" s="78"/>
      <c r="C41" s="40"/>
      <c r="D41" s="40"/>
      <c r="E41" s="40"/>
      <c r="F41" s="40"/>
      <c r="G41" s="40"/>
      <c r="H41" s="40"/>
      <c r="I41" s="40"/>
      <c r="J41" s="40"/>
      <c r="K41" s="79"/>
    </row>
    <row r="42" spans="1:11" s="86" customFormat="1">
      <c r="B42" s="78"/>
      <c r="C42" s="40"/>
      <c r="D42" s="40"/>
      <c r="E42" s="40"/>
      <c r="F42" s="40"/>
      <c r="G42" s="40"/>
      <c r="H42" s="40"/>
      <c r="I42" s="40"/>
      <c r="J42" s="40"/>
      <c r="K42" s="79"/>
    </row>
    <row r="43" spans="1:11" s="86" customFormat="1">
      <c r="B43" s="78"/>
      <c r="C43" s="40"/>
      <c r="D43" s="40"/>
      <c r="E43" s="40"/>
      <c r="F43" s="40"/>
      <c r="G43" s="40"/>
      <c r="H43" s="40"/>
      <c r="I43" s="40"/>
      <c r="J43" s="40"/>
      <c r="K43" s="79"/>
    </row>
    <row r="44" spans="1:11" s="86" customFormat="1">
      <c r="B44" s="78"/>
      <c r="C44" s="40"/>
      <c r="D44" s="40"/>
      <c r="E44" s="40"/>
      <c r="F44" s="40"/>
      <c r="G44" s="40"/>
      <c r="H44" s="40"/>
      <c r="I44" s="40"/>
      <c r="J44" s="40"/>
      <c r="K44" s="79"/>
    </row>
    <row r="45" spans="1:11" s="86" customFormat="1">
      <c r="B45" s="78"/>
      <c r="C45" s="40"/>
      <c r="D45" s="40"/>
      <c r="E45" s="40"/>
      <c r="F45" s="40"/>
      <c r="G45" s="40"/>
      <c r="H45" s="40"/>
      <c r="I45" s="40"/>
      <c r="J45" s="40"/>
      <c r="K45" s="79"/>
    </row>
    <row r="46" spans="1:11" s="19" customFormat="1" ht="13.5" thickBot="1">
      <c r="B46" s="80"/>
      <c r="C46" s="81"/>
      <c r="D46" s="81"/>
      <c r="E46" s="81"/>
      <c r="F46" s="81"/>
      <c r="G46" s="81"/>
      <c r="H46" s="81"/>
      <c r="I46" s="81"/>
      <c r="J46" s="81"/>
      <c r="K46" s="82"/>
    </row>
    <row r="47" spans="1:11" s="19" customFormat="1" ht="15">
      <c r="B47" s="96" t="s">
        <v>0</v>
      </c>
      <c r="C47" s="140" t="s">
        <v>60</v>
      </c>
      <c r="D47" s="140"/>
      <c r="E47" s="140"/>
      <c r="F47" s="141"/>
      <c r="G47" s="40"/>
      <c r="H47" s="142" t="s">
        <v>1</v>
      </c>
      <c r="I47" s="143"/>
      <c r="J47" s="143"/>
      <c r="K47" s="13"/>
    </row>
    <row r="48" spans="1:11" s="19" customFormat="1" ht="14.25">
      <c r="B48" s="87" t="s">
        <v>2</v>
      </c>
      <c r="C48" s="144"/>
      <c r="D48" s="144"/>
      <c r="E48" s="144"/>
      <c r="F48" s="145"/>
      <c r="G48" s="40"/>
      <c r="H48" s="131">
        <f>H2</f>
        <v>2018</v>
      </c>
      <c r="I48" s="132"/>
      <c r="J48" s="133"/>
      <c r="K48" s="13"/>
    </row>
    <row r="49" spans="1:11" s="19" customFormat="1" ht="14.25">
      <c r="B49" s="88" t="s">
        <v>3</v>
      </c>
      <c r="C49" s="144" t="str">
        <f>C3</f>
        <v>Nome Cognome</v>
      </c>
      <c r="D49" s="144"/>
      <c r="E49" s="144"/>
      <c r="F49" s="145"/>
      <c r="G49" s="40"/>
      <c r="H49" s="134"/>
      <c r="I49" s="135"/>
      <c r="J49" s="136"/>
      <c r="K49" s="13"/>
    </row>
    <row r="50" spans="1:11" s="19" customFormat="1" ht="14.25">
      <c r="B50" s="89" t="s">
        <v>4</v>
      </c>
      <c r="C50" s="146" t="str">
        <f>C4</f>
        <v>Categoria</v>
      </c>
      <c r="D50" s="146"/>
      <c r="E50" s="146"/>
      <c r="F50" s="147"/>
      <c r="G50" s="40"/>
      <c r="H50" s="40"/>
      <c r="I50" s="40"/>
      <c r="J50" s="40"/>
      <c r="K50" s="13"/>
    </row>
    <row r="51" spans="1:11" s="19" customFormat="1" ht="15" thickBot="1">
      <c r="B51" s="90" t="s">
        <v>5</v>
      </c>
      <c r="C51" s="148" t="str">
        <f>C5</f>
        <v>Educatori</v>
      </c>
      <c r="D51" s="148"/>
      <c r="E51" s="148"/>
      <c r="F51" s="149"/>
      <c r="G51" s="40"/>
      <c r="H51" s="40"/>
      <c r="I51" s="40"/>
      <c r="J51" s="40"/>
      <c r="K51" s="13"/>
    </row>
    <row r="52" spans="1:11" s="19" customFormat="1" ht="13.5" thickBot="1">
      <c r="B52" s="78"/>
      <c r="C52" s="40"/>
      <c r="D52" s="40"/>
      <c r="E52" s="40"/>
      <c r="F52" s="40"/>
      <c r="G52" s="40"/>
      <c r="H52" s="40"/>
      <c r="I52" s="40"/>
      <c r="J52" s="40"/>
      <c r="K52" s="13"/>
    </row>
    <row r="53" spans="1:11" ht="42.95" customHeight="1" thickBot="1">
      <c r="A53" s="16"/>
      <c r="B53" s="91" t="s">
        <v>41</v>
      </c>
      <c r="C53" s="92" t="s">
        <v>12</v>
      </c>
      <c r="D53" s="150" t="s">
        <v>38</v>
      </c>
      <c r="E53" s="150"/>
      <c r="F53" s="150"/>
      <c r="G53" s="151"/>
      <c r="H53" s="152">
        <v>0.49</v>
      </c>
      <c r="I53" s="153"/>
      <c r="J53" s="154"/>
    </row>
    <row r="54" spans="1:11" ht="35.25" customHeight="1" thickBot="1">
      <c r="A54" s="15"/>
      <c r="B54" s="54" t="s">
        <v>13</v>
      </c>
      <c r="C54" s="55">
        <v>12</v>
      </c>
      <c r="D54" s="60">
        <v>1</v>
      </c>
      <c r="E54" s="60">
        <v>2</v>
      </c>
      <c r="F54" s="60">
        <v>3</v>
      </c>
      <c r="G54" s="61">
        <v>4</v>
      </c>
      <c r="H54" s="62">
        <v>5</v>
      </c>
      <c r="I54" s="62">
        <v>6</v>
      </c>
      <c r="J54" s="63">
        <v>7</v>
      </c>
      <c r="K54" s="33">
        <f>SUM(D58:J58)/3</f>
        <v>0</v>
      </c>
    </row>
    <row r="55" spans="1:11" ht="35.25" customHeight="1">
      <c r="A55" s="15"/>
      <c r="B55" s="114" t="s">
        <v>72</v>
      </c>
      <c r="C55" s="114"/>
      <c r="D55" s="34"/>
      <c r="E55" s="34"/>
      <c r="F55" s="34"/>
      <c r="G55" s="35"/>
      <c r="H55" s="31"/>
      <c r="I55" s="31"/>
      <c r="J55" s="31"/>
    </row>
    <row r="56" spans="1:11" ht="35.25" customHeight="1">
      <c r="A56" s="15"/>
      <c r="B56" s="114" t="s">
        <v>45</v>
      </c>
      <c r="C56" s="114"/>
      <c r="D56" s="34"/>
      <c r="E56" s="34"/>
      <c r="F56" s="34"/>
      <c r="G56" s="35"/>
      <c r="H56" s="31"/>
      <c r="I56" s="31"/>
      <c r="J56" s="31"/>
    </row>
    <row r="57" spans="1:11" ht="35.25" customHeight="1" thickBot="1">
      <c r="A57" s="15"/>
      <c r="B57" s="114" t="s">
        <v>46</v>
      </c>
      <c r="C57" s="114"/>
      <c r="D57" s="34"/>
      <c r="E57" s="34"/>
      <c r="F57" s="34"/>
      <c r="G57" s="35"/>
      <c r="H57" s="31"/>
      <c r="I57" s="31"/>
      <c r="J57" s="31"/>
    </row>
    <row r="58" spans="1:11" ht="13.5" hidden="1" customHeight="1" thickBot="1">
      <c r="A58" s="15"/>
      <c r="B58" s="115"/>
      <c r="C58" s="115"/>
      <c r="D58" s="41">
        <f>((IF(D55="X",D54,"0")+(IF(D56="X",D54,"0")+IF(D57="X",D54,"0"))))</f>
        <v>0</v>
      </c>
      <c r="E58" s="41">
        <f t="shared" ref="E58:J58" si="3">((IF(E55="X",E54,"0")+(IF(E56="X",E54,"0")+IF(E57="X",E54,"0"))))</f>
        <v>0</v>
      </c>
      <c r="F58" s="41">
        <f t="shared" si="3"/>
        <v>0</v>
      </c>
      <c r="G58" s="42">
        <f t="shared" si="3"/>
        <v>0</v>
      </c>
      <c r="H58" s="43">
        <f t="shared" si="3"/>
        <v>0</v>
      </c>
      <c r="I58" s="43">
        <f t="shared" si="3"/>
        <v>0</v>
      </c>
      <c r="J58" s="43">
        <f t="shared" si="3"/>
        <v>0</v>
      </c>
    </row>
    <row r="59" spans="1:11" ht="35.25" customHeight="1" thickBot="1">
      <c r="A59" s="15"/>
      <c r="B59" s="58" t="s">
        <v>14</v>
      </c>
      <c r="C59" s="59">
        <v>7</v>
      </c>
      <c r="D59" s="60">
        <v>1</v>
      </c>
      <c r="E59" s="60">
        <v>2</v>
      </c>
      <c r="F59" s="60">
        <v>3</v>
      </c>
      <c r="G59" s="61">
        <v>4</v>
      </c>
      <c r="H59" s="62">
        <v>5</v>
      </c>
      <c r="I59" s="62">
        <v>6</v>
      </c>
      <c r="J59" s="63">
        <v>7</v>
      </c>
      <c r="K59" s="33">
        <f>SUM(D63:J63)/3</f>
        <v>0</v>
      </c>
    </row>
    <row r="60" spans="1:11" ht="35.25" customHeight="1">
      <c r="A60" s="15"/>
      <c r="B60" s="125" t="s">
        <v>44</v>
      </c>
      <c r="C60" s="125"/>
      <c r="D60" s="38"/>
      <c r="E60" s="38"/>
      <c r="F60" s="38"/>
      <c r="G60" s="57"/>
      <c r="H60" s="32"/>
      <c r="I60" s="32"/>
      <c r="J60" s="32"/>
    </row>
    <row r="61" spans="1:11" ht="35.25" customHeight="1">
      <c r="A61" s="15"/>
      <c r="B61" s="114" t="s">
        <v>47</v>
      </c>
      <c r="C61" s="114"/>
      <c r="D61" s="34"/>
      <c r="E61" s="34"/>
      <c r="F61" s="34"/>
      <c r="G61" s="35"/>
      <c r="H61" s="31"/>
      <c r="I61" s="31"/>
      <c r="J61" s="31"/>
    </row>
    <row r="62" spans="1:11" ht="30" customHeight="1" thickBot="1">
      <c r="A62" s="15"/>
      <c r="B62" s="114" t="s">
        <v>48</v>
      </c>
      <c r="C62" s="114"/>
      <c r="D62" s="34"/>
      <c r="E62" s="34"/>
      <c r="F62" s="34"/>
      <c r="G62" s="35"/>
      <c r="H62" s="31"/>
      <c r="I62" s="31"/>
      <c r="J62" s="31"/>
    </row>
    <row r="63" spans="1:11" ht="35.25" hidden="1" customHeight="1">
      <c r="A63" s="15"/>
      <c r="B63" s="115"/>
      <c r="C63" s="115"/>
      <c r="D63" s="41">
        <f>((IF(D60="X",D59,"0")+(IF(D61="X",D59,"0")+IF(D62="X",D59,"0"))))</f>
        <v>0</v>
      </c>
      <c r="E63" s="41">
        <f t="shared" ref="E63:J63" si="4">((IF(E60="X",E59,"0")+(IF(E61="X",E59,"0")+IF(E62="X",E59,"0"))))</f>
        <v>0</v>
      </c>
      <c r="F63" s="41">
        <f t="shared" si="4"/>
        <v>0</v>
      </c>
      <c r="G63" s="42">
        <f t="shared" si="4"/>
        <v>0</v>
      </c>
      <c r="H63" s="43">
        <f t="shared" si="4"/>
        <v>0</v>
      </c>
      <c r="I63" s="43">
        <f t="shared" si="4"/>
        <v>0</v>
      </c>
      <c r="J63" s="43">
        <f t="shared" si="4"/>
        <v>0</v>
      </c>
    </row>
    <row r="64" spans="1:11" ht="21.95" hidden="1" customHeight="1">
      <c r="A64" s="56"/>
      <c r="B64" s="40"/>
      <c r="C64" s="40"/>
      <c r="D64" s="40"/>
      <c r="E64" s="40"/>
      <c r="F64" s="40"/>
      <c r="G64" s="40"/>
      <c r="H64" s="40"/>
      <c r="I64" s="40"/>
      <c r="J64" s="40"/>
    </row>
    <row r="65" spans="1:12" ht="15" hidden="1" customHeight="1">
      <c r="B65" s="1" t="s">
        <v>0</v>
      </c>
      <c r="C65" s="128" t="str">
        <f>C1</f>
        <v>Area</v>
      </c>
      <c r="D65" s="128"/>
      <c r="E65" s="128"/>
      <c r="F65" s="128"/>
      <c r="G65" s="71"/>
      <c r="H65" s="129" t="s">
        <v>1</v>
      </c>
      <c r="I65" s="130"/>
      <c r="J65" s="130"/>
    </row>
    <row r="66" spans="1:12" ht="15" hidden="1" customHeight="1">
      <c r="B66" s="4" t="s">
        <v>2</v>
      </c>
      <c r="C66" s="128">
        <f>C2</f>
        <v>0</v>
      </c>
      <c r="D66" s="128"/>
      <c r="E66" s="128"/>
      <c r="F66" s="128"/>
      <c r="G66" s="72"/>
      <c r="H66" s="131">
        <f>H2</f>
        <v>2018</v>
      </c>
      <c r="I66" s="132"/>
      <c r="J66" s="133"/>
    </row>
    <row r="67" spans="1:12" ht="15" hidden="1" customHeight="1">
      <c r="B67" s="1" t="s">
        <v>3</v>
      </c>
      <c r="C67" s="128" t="str">
        <f>C3</f>
        <v>Nome Cognome</v>
      </c>
      <c r="D67" s="128"/>
      <c r="E67" s="128"/>
      <c r="F67" s="128"/>
      <c r="G67" s="73"/>
      <c r="H67" s="134"/>
      <c r="I67" s="135"/>
      <c r="J67" s="136"/>
    </row>
    <row r="68" spans="1:12" ht="15" hidden="1" customHeight="1">
      <c r="B68" s="4" t="s">
        <v>4</v>
      </c>
      <c r="C68" s="127" t="str">
        <f>C4</f>
        <v>Categoria</v>
      </c>
      <c r="D68" s="127"/>
      <c r="E68" s="127"/>
      <c r="F68" s="127"/>
      <c r="G68" s="74"/>
      <c r="H68" s="74"/>
      <c r="I68" s="74"/>
      <c r="J68" s="75"/>
    </row>
    <row r="69" spans="1:12" ht="15" hidden="1" customHeight="1">
      <c r="B69" s="77" t="s">
        <v>5</v>
      </c>
      <c r="C69" s="126" t="s">
        <v>6</v>
      </c>
      <c r="D69" s="126"/>
      <c r="E69" s="126"/>
      <c r="F69" s="126"/>
      <c r="G69" s="76"/>
      <c r="H69" s="76"/>
      <c r="I69" s="76"/>
      <c r="J69" s="76"/>
    </row>
    <row r="70" spans="1:12" ht="15" hidden="1" customHeight="1" thickBot="1">
      <c r="B70" s="40"/>
      <c r="C70" s="40"/>
      <c r="D70" s="40"/>
      <c r="E70" s="40"/>
      <c r="F70" s="40"/>
      <c r="G70" s="40"/>
      <c r="H70" s="40"/>
      <c r="I70" s="40"/>
      <c r="J70" s="40"/>
    </row>
    <row r="71" spans="1:12" ht="35.25" customHeight="1" thickBot="1">
      <c r="A71" s="15"/>
      <c r="B71" s="58" t="s">
        <v>15</v>
      </c>
      <c r="C71" s="59">
        <v>9</v>
      </c>
      <c r="D71" s="60">
        <v>1</v>
      </c>
      <c r="E71" s="60">
        <v>2</v>
      </c>
      <c r="F71" s="60">
        <v>3</v>
      </c>
      <c r="G71" s="61">
        <v>4</v>
      </c>
      <c r="H71" s="62">
        <v>5</v>
      </c>
      <c r="I71" s="62">
        <v>6</v>
      </c>
      <c r="J71" s="63">
        <v>7</v>
      </c>
      <c r="K71" s="33">
        <f>SUM(D74:J74)/2</f>
        <v>0</v>
      </c>
    </row>
    <row r="72" spans="1:12" ht="35.25" customHeight="1">
      <c r="A72" s="15"/>
      <c r="B72" s="125" t="s">
        <v>63</v>
      </c>
      <c r="C72" s="125"/>
      <c r="D72" s="38"/>
      <c r="E72" s="38"/>
      <c r="F72" s="38"/>
      <c r="G72" s="57"/>
      <c r="H72" s="32" t="s">
        <v>31</v>
      </c>
      <c r="I72" s="32"/>
      <c r="J72" s="32"/>
    </row>
    <row r="73" spans="1:12" ht="35.25" customHeight="1" thickBot="1">
      <c r="A73" s="15"/>
      <c r="B73" s="114" t="s">
        <v>64</v>
      </c>
      <c r="C73" s="114"/>
      <c r="D73" s="34"/>
      <c r="E73" s="34"/>
      <c r="F73" s="34"/>
      <c r="G73" s="35"/>
      <c r="H73" s="31" t="s">
        <v>31</v>
      </c>
      <c r="I73" s="31"/>
      <c r="J73" s="31"/>
    </row>
    <row r="74" spans="1:12" ht="35.25" hidden="1" customHeight="1" thickBot="1">
      <c r="A74" s="15"/>
      <c r="B74" s="115"/>
      <c r="C74" s="115"/>
      <c r="D74" s="41">
        <f>((IF(D72="X",D71,"0")+(IF(D73="X",D71,"0"))))</f>
        <v>0</v>
      </c>
      <c r="E74" s="41">
        <f t="shared" ref="E74:J74" si="5">((IF(E72="X",E71,"0")+(IF(E73="X",E71,"0"))))</f>
        <v>0</v>
      </c>
      <c r="F74" s="41">
        <f t="shared" si="5"/>
        <v>0</v>
      </c>
      <c r="G74" s="42">
        <f t="shared" si="5"/>
        <v>0</v>
      </c>
      <c r="H74" s="43">
        <f t="shared" si="5"/>
        <v>0</v>
      </c>
      <c r="I74" s="43">
        <f t="shared" si="5"/>
        <v>0</v>
      </c>
      <c r="J74" s="43">
        <f t="shared" si="5"/>
        <v>0</v>
      </c>
    </row>
    <row r="75" spans="1:12" ht="35.25" customHeight="1" thickBot="1">
      <c r="A75" s="15"/>
      <c r="B75" s="58" t="s">
        <v>51</v>
      </c>
      <c r="C75" s="59">
        <v>12</v>
      </c>
      <c r="D75" s="60">
        <v>1</v>
      </c>
      <c r="E75" s="60">
        <v>2</v>
      </c>
      <c r="F75" s="60">
        <v>3</v>
      </c>
      <c r="G75" s="61">
        <v>4</v>
      </c>
      <c r="H75" s="62">
        <v>5</v>
      </c>
      <c r="I75" s="62">
        <v>6</v>
      </c>
      <c r="J75" s="63">
        <v>7</v>
      </c>
      <c r="K75" s="33">
        <f>SUM(D79:J79)/3</f>
        <v>0</v>
      </c>
    </row>
    <row r="76" spans="1:12" ht="35.25" customHeight="1">
      <c r="A76" s="15"/>
      <c r="B76" s="125" t="s">
        <v>52</v>
      </c>
      <c r="C76" s="125"/>
      <c r="D76" s="38"/>
      <c r="E76" s="38"/>
      <c r="F76" s="38"/>
      <c r="G76" s="57"/>
      <c r="H76" s="32"/>
      <c r="I76" s="32"/>
      <c r="J76" s="32"/>
    </row>
    <row r="77" spans="1:12" ht="35.25" customHeight="1">
      <c r="A77" s="15"/>
      <c r="B77" s="114" t="s">
        <v>53</v>
      </c>
      <c r="C77" s="114"/>
      <c r="D77" s="34"/>
      <c r="E77" s="34"/>
      <c r="F77" s="34"/>
      <c r="G77" s="35"/>
      <c r="H77" s="31"/>
      <c r="I77" s="31"/>
      <c r="J77" s="31"/>
    </row>
    <row r="78" spans="1:12" ht="35.25" customHeight="1" thickBot="1">
      <c r="A78" s="15"/>
      <c r="B78" s="114" t="s">
        <v>65</v>
      </c>
      <c r="C78" s="114"/>
      <c r="D78" s="34"/>
      <c r="E78" s="34"/>
      <c r="F78" s="34"/>
      <c r="G78" s="35"/>
      <c r="H78" s="31"/>
      <c r="I78" s="31"/>
      <c r="J78" s="31"/>
    </row>
    <row r="79" spans="1:12" ht="35.25" hidden="1" customHeight="1" thickBot="1">
      <c r="A79" s="15"/>
      <c r="B79" s="115"/>
      <c r="C79" s="115"/>
      <c r="D79" s="41">
        <f t="shared" ref="D79:J79" si="6">((IF(D76="X",D75,"0")+IF(D77="X",D75,"0")+(IF(D78="X",D75,"0"))))</f>
        <v>0</v>
      </c>
      <c r="E79" s="41">
        <f t="shared" si="6"/>
        <v>0</v>
      </c>
      <c r="F79" s="41">
        <f t="shared" si="6"/>
        <v>0</v>
      </c>
      <c r="G79" s="42">
        <f t="shared" si="6"/>
        <v>0</v>
      </c>
      <c r="H79" s="43">
        <f t="shared" si="6"/>
        <v>0</v>
      </c>
      <c r="I79" s="43">
        <f t="shared" si="6"/>
        <v>0</v>
      </c>
      <c r="J79" s="43">
        <f t="shared" si="6"/>
        <v>0</v>
      </c>
    </row>
    <row r="80" spans="1:12" ht="35.25" hidden="1" customHeight="1" thickBot="1">
      <c r="A80" s="15"/>
      <c r="B80" s="58" t="s">
        <v>16</v>
      </c>
      <c r="C80" s="59" t="s">
        <v>31</v>
      </c>
      <c r="D80" s="60">
        <v>1</v>
      </c>
      <c r="E80" s="60">
        <v>2</v>
      </c>
      <c r="F80" s="60">
        <v>3</v>
      </c>
      <c r="G80" s="61">
        <v>4</v>
      </c>
      <c r="H80" s="62">
        <v>5</v>
      </c>
      <c r="I80" s="62">
        <v>6</v>
      </c>
      <c r="J80" s="63">
        <v>7</v>
      </c>
      <c r="K80" s="33">
        <f>SUM(D83:J83)/2</f>
        <v>0</v>
      </c>
      <c r="L80" s="83"/>
    </row>
    <row r="81" spans="1:12" ht="35.25" hidden="1" customHeight="1">
      <c r="A81" s="15"/>
      <c r="B81" s="125" t="s">
        <v>54</v>
      </c>
      <c r="C81" s="125"/>
      <c r="D81" s="38"/>
      <c r="E81" s="38"/>
      <c r="F81" s="38"/>
      <c r="G81" s="57"/>
      <c r="H81" s="32"/>
      <c r="I81" s="32"/>
      <c r="J81" s="32"/>
      <c r="L81" s="83"/>
    </row>
    <row r="82" spans="1:12" ht="35.25" hidden="1" customHeight="1" thickBot="1">
      <c r="A82" s="15"/>
      <c r="B82" s="114" t="s">
        <v>55</v>
      </c>
      <c r="C82" s="114"/>
      <c r="D82" s="34"/>
      <c r="E82" s="34"/>
      <c r="F82" s="34"/>
      <c r="G82" s="35"/>
      <c r="H82" s="31"/>
      <c r="I82" s="31"/>
      <c r="J82" s="31"/>
      <c r="L82" s="83"/>
    </row>
    <row r="83" spans="1:12" ht="35.25" hidden="1" customHeight="1" thickBot="1">
      <c r="A83" s="15"/>
      <c r="B83" s="115"/>
      <c r="C83" s="115"/>
      <c r="D83" s="41">
        <f>((IF(D81="X",D80,"0")+IF(D82="X",D80,"0")))</f>
        <v>0</v>
      </c>
      <c r="E83" s="41">
        <f t="shared" ref="E83:J83" si="7">((IF(E81="X",E80,"0")+IF(E82="X",E80,"0")))</f>
        <v>0</v>
      </c>
      <c r="F83" s="41">
        <f t="shared" si="7"/>
        <v>0</v>
      </c>
      <c r="G83" s="42">
        <f t="shared" si="7"/>
        <v>0</v>
      </c>
      <c r="H83" s="43">
        <f t="shared" si="7"/>
        <v>0</v>
      </c>
      <c r="I83" s="43">
        <f t="shared" si="7"/>
        <v>0</v>
      </c>
      <c r="J83" s="43">
        <f t="shared" si="7"/>
        <v>0</v>
      </c>
    </row>
    <row r="84" spans="1:12" ht="35.25" customHeight="1" thickBot="1">
      <c r="A84" s="15"/>
      <c r="B84" s="58" t="s">
        <v>17</v>
      </c>
      <c r="C84" s="59">
        <v>9</v>
      </c>
      <c r="D84" s="60">
        <v>1</v>
      </c>
      <c r="E84" s="60">
        <v>2</v>
      </c>
      <c r="F84" s="60">
        <v>3</v>
      </c>
      <c r="G84" s="61">
        <v>4</v>
      </c>
      <c r="H84" s="62">
        <v>5</v>
      </c>
      <c r="I84" s="62">
        <v>6</v>
      </c>
      <c r="J84" s="63">
        <v>7</v>
      </c>
      <c r="K84" s="33">
        <f>SUM(D88:J88)/3</f>
        <v>0</v>
      </c>
    </row>
    <row r="85" spans="1:12" ht="35.25" customHeight="1">
      <c r="A85" s="15"/>
      <c r="B85" s="125" t="s">
        <v>56</v>
      </c>
      <c r="C85" s="125"/>
      <c r="D85" s="38"/>
      <c r="E85" s="38"/>
      <c r="F85" s="38"/>
      <c r="G85" s="57"/>
      <c r="H85" s="32"/>
      <c r="I85" s="32"/>
      <c r="J85" s="32"/>
    </row>
    <row r="86" spans="1:12" ht="35.25" customHeight="1">
      <c r="A86" s="15"/>
      <c r="B86" s="114" t="s">
        <v>57</v>
      </c>
      <c r="C86" s="114"/>
      <c r="D86" s="34"/>
      <c r="E86" s="34"/>
      <c r="F86" s="34"/>
      <c r="G86" s="35"/>
      <c r="H86" s="31"/>
      <c r="I86" s="31"/>
      <c r="J86" s="31"/>
    </row>
    <row r="87" spans="1:12" ht="35.25" customHeight="1" thickBot="1">
      <c r="A87" s="15"/>
      <c r="B87" s="114" t="s">
        <v>78</v>
      </c>
      <c r="C87" s="114"/>
      <c r="D87" s="34"/>
      <c r="E87" s="34"/>
      <c r="F87" s="34"/>
      <c r="G87" s="35"/>
      <c r="H87" s="31"/>
      <c r="I87" s="31"/>
      <c r="J87" s="31"/>
    </row>
    <row r="88" spans="1:12" ht="35.25" hidden="1" customHeight="1" thickBot="1">
      <c r="A88" s="15"/>
      <c r="B88" s="115"/>
      <c r="C88" s="115"/>
      <c r="D88" s="41">
        <f>((IF(D85="X",D84,"0")+IF(D86="X",D84,"0")+(IF(D87="X",D84,"0"))))</f>
        <v>0</v>
      </c>
      <c r="E88" s="41">
        <f t="shared" ref="E88:J88" si="8">((IF(E85="X",E84,"0")+IF(E86="X",E84,"0")+(IF(E87="X",E84,"0"))))</f>
        <v>0</v>
      </c>
      <c r="F88" s="41">
        <f t="shared" si="8"/>
        <v>0</v>
      </c>
      <c r="G88" s="42">
        <f t="shared" si="8"/>
        <v>0</v>
      </c>
      <c r="H88" s="43">
        <f t="shared" si="8"/>
        <v>0</v>
      </c>
      <c r="I88" s="43">
        <f t="shared" si="8"/>
        <v>0</v>
      </c>
      <c r="J88" s="43">
        <f t="shared" si="8"/>
        <v>0</v>
      </c>
    </row>
    <row r="89" spans="1:12" s="19" customFormat="1" ht="45" customHeight="1" thickBot="1">
      <c r="B89" s="70" t="s">
        <v>42</v>
      </c>
      <c r="C89" s="93">
        <f>C54+C59+C71+C75+C84</f>
        <v>49</v>
      </c>
      <c r="D89" s="116">
        <f>K54*C54+K59*C59+K71*C71+K75*C75+K84*C84</f>
        <v>0</v>
      </c>
      <c r="E89" s="117"/>
      <c r="F89" s="117"/>
      <c r="G89" s="117"/>
      <c r="H89" s="103">
        <f>D89/(C89*7)</f>
        <v>0</v>
      </c>
      <c r="I89" s="118"/>
      <c r="J89" s="118"/>
      <c r="K89" s="104"/>
    </row>
    <row r="90" spans="1:12" ht="13.5" customHeight="1" thickBot="1">
      <c r="A90" s="16"/>
      <c r="B90" s="40"/>
      <c r="C90" s="40"/>
      <c r="D90" s="40"/>
      <c r="E90" s="40"/>
      <c r="F90" s="40"/>
      <c r="G90" s="40"/>
      <c r="H90" s="40"/>
      <c r="I90" s="40"/>
      <c r="J90" s="40"/>
    </row>
    <row r="91" spans="1:12" s="19" customFormat="1" ht="39" hidden="1" customHeight="1" thickBot="1">
      <c r="C91" s="64"/>
      <c r="D91" s="65"/>
      <c r="E91" s="66"/>
      <c r="F91" s="67"/>
      <c r="G91" s="68"/>
      <c r="H91" s="68"/>
      <c r="I91" s="68"/>
      <c r="J91" s="69"/>
    </row>
    <row r="92" spans="1:12" s="19" customFormat="1" ht="36" customHeight="1" thickBot="1">
      <c r="B92" s="94" t="s">
        <v>82</v>
      </c>
      <c r="C92" s="119">
        <f>H38</f>
        <v>0</v>
      </c>
      <c r="D92" s="120"/>
      <c r="E92" s="121" t="s">
        <v>83</v>
      </c>
      <c r="F92" s="121"/>
      <c r="G92" s="122"/>
      <c r="H92" s="97">
        <f>(C92*H25)+(C93*H53)</f>
        <v>0</v>
      </c>
      <c r="I92" s="98"/>
      <c r="J92" s="98"/>
      <c r="K92" s="99"/>
    </row>
    <row r="93" spans="1:12" s="19" customFormat="1" ht="36.75" customHeight="1" thickBot="1">
      <c r="B93" s="95" t="s">
        <v>59</v>
      </c>
      <c r="C93" s="103">
        <f>H89</f>
        <v>0</v>
      </c>
      <c r="D93" s="104"/>
      <c r="E93" s="123"/>
      <c r="F93" s="123"/>
      <c r="G93" s="124"/>
      <c r="H93" s="100"/>
      <c r="I93" s="101"/>
      <c r="J93" s="101"/>
      <c r="K93" s="102"/>
    </row>
    <row r="94" spans="1:12" ht="13.5" hidden="1" thickBot="1">
      <c r="A94" s="17" t="s">
        <v>18</v>
      </c>
      <c r="B94" s="18"/>
      <c r="C94" s="19"/>
      <c r="D94" s="19"/>
      <c r="E94" s="19"/>
      <c r="F94" s="19"/>
      <c r="G94" s="19"/>
      <c r="H94" s="19"/>
      <c r="I94" s="19"/>
      <c r="J94" s="19"/>
    </row>
    <row r="95" spans="1:12" ht="13.5" thickBot="1">
      <c r="A95" s="17"/>
      <c r="B95" s="105" t="s">
        <v>19</v>
      </c>
      <c r="C95" s="106"/>
      <c r="D95" s="106"/>
      <c r="E95" s="106"/>
      <c r="F95" s="106"/>
      <c r="G95" s="106"/>
      <c r="H95" s="106"/>
      <c r="I95" s="106"/>
      <c r="J95" s="106"/>
      <c r="K95" s="107"/>
    </row>
    <row r="96" spans="1:12" ht="37.5" customHeight="1">
      <c r="A96" t="s">
        <v>20</v>
      </c>
      <c r="B96" s="108" t="s">
        <v>86</v>
      </c>
      <c r="C96" s="109"/>
      <c r="D96" s="109"/>
      <c r="E96" s="109"/>
      <c r="F96" s="109"/>
      <c r="G96" s="109"/>
      <c r="H96" s="109"/>
      <c r="I96" s="109"/>
      <c r="J96" s="109"/>
      <c r="K96" s="110"/>
    </row>
    <row r="97" spans="1:12">
      <c r="A97" s="17" t="s">
        <v>21</v>
      </c>
      <c r="B97" s="78"/>
      <c r="C97" s="40"/>
      <c r="D97" s="40"/>
      <c r="E97" s="40"/>
      <c r="F97" s="40"/>
      <c r="G97" s="40"/>
      <c r="H97" s="40"/>
      <c r="I97" s="40"/>
      <c r="J97" s="40"/>
      <c r="K97" s="79"/>
    </row>
    <row r="98" spans="1:12">
      <c r="A98" s="17" t="s">
        <v>22</v>
      </c>
      <c r="B98" s="78"/>
      <c r="C98" s="40"/>
      <c r="D98" s="40"/>
      <c r="E98" s="40"/>
      <c r="F98" s="40"/>
      <c r="G98" s="40"/>
      <c r="H98" s="40"/>
      <c r="I98" s="40"/>
      <c r="J98" s="40"/>
      <c r="K98" s="79"/>
    </row>
    <row r="99" spans="1:12">
      <c r="A99" s="17" t="s">
        <v>23</v>
      </c>
      <c r="B99" s="78"/>
      <c r="C99" s="40"/>
      <c r="D99" s="40"/>
      <c r="E99" s="40"/>
      <c r="F99" s="40"/>
      <c r="G99" s="40"/>
      <c r="H99" s="40"/>
      <c r="I99" s="40"/>
      <c r="J99" s="40"/>
      <c r="K99" s="79"/>
    </row>
    <row r="100" spans="1:12">
      <c r="A100" s="17" t="s">
        <v>24</v>
      </c>
      <c r="B100" s="78"/>
      <c r="C100" s="40"/>
      <c r="D100" s="40"/>
      <c r="E100" s="40"/>
      <c r="F100" s="40"/>
      <c r="G100" s="40"/>
      <c r="H100" s="40"/>
      <c r="I100" s="40"/>
      <c r="J100" s="40"/>
      <c r="K100" s="79"/>
    </row>
    <row r="101" spans="1:12">
      <c r="A101" s="17" t="s">
        <v>25</v>
      </c>
      <c r="B101" s="78"/>
      <c r="C101" s="40"/>
      <c r="D101" s="40"/>
      <c r="E101" s="40"/>
      <c r="F101" s="40"/>
      <c r="G101" s="40"/>
      <c r="H101" s="40"/>
      <c r="I101" s="40"/>
      <c r="J101" s="40"/>
      <c r="K101" s="79"/>
    </row>
    <row r="102" spans="1:12" ht="13.5" thickBot="1">
      <c r="A102" s="17" t="s">
        <v>26</v>
      </c>
      <c r="B102" s="80"/>
      <c r="C102" s="81"/>
      <c r="D102" s="81"/>
      <c r="E102" s="81"/>
      <c r="F102" s="81"/>
      <c r="G102" s="81"/>
      <c r="H102" s="81"/>
      <c r="I102" s="81"/>
      <c r="J102" s="81"/>
      <c r="K102" s="82"/>
    </row>
    <row r="103" spans="1:12">
      <c r="A103" t="s">
        <v>27</v>
      </c>
    </row>
    <row r="104" spans="1:12" hidden="1"/>
    <row r="105" spans="1:12" hidden="1">
      <c r="B105" s="111" t="s">
        <v>28</v>
      </c>
      <c r="C105" s="112"/>
      <c r="D105" s="112"/>
      <c r="E105" s="112"/>
      <c r="F105" s="112"/>
      <c r="G105" s="112"/>
      <c r="H105" s="112"/>
      <c r="I105" s="112"/>
      <c r="J105" s="112"/>
      <c r="K105" s="113"/>
      <c r="L105" s="14"/>
    </row>
    <row r="106" spans="1:12" ht="13.5" hidden="1" thickBot="1">
      <c r="B106" s="20" t="s">
        <v>29</v>
      </c>
      <c r="C106" s="21" t="e">
        <f>((IF(#REF!="","0",1)*#REF!)+(IF(#REF!="","0",1)*#REF!)+(IF(#REF!="","0",1)*#REF!))</f>
        <v>#REF!</v>
      </c>
      <c r="D106" s="22" t="e">
        <f>((IF(#REF!="","0",2)*#REF!)+(IF(#REF!="","0",2)*#REF!)+(IF(#REF!="","0",2)*#REF!))</f>
        <v>#REF!</v>
      </c>
      <c r="E106" s="22" t="e">
        <f>((IF(#REF!="","0",3)*#REF!)+(IF(#REF!="","0",3)*#REF!)+(IF(#REF!="","0",3)*#REF!))</f>
        <v>#REF!</v>
      </c>
      <c r="F106" s="22" t="e">
        <f>((IF(#REF!="","0",4)*#REF!)+(IF(#REF!="","0",4)*#REF!)+(IF(#REF!="","0",4)*#REF!))</f>
        <v>#REF!</v>
      </c>
      <c r="G106" s="22" t="e">
        <f>((IF(#REF!="","0",5)*#REF!)+(IF(#REF!="","0",5)*#REF!)+(IF(#REF!="","0",5)*#REF!))</f>
        <v>#REF!</v>
      </c>
      <c r="H106" s="22" t="e">
        <f>((IF(#REF!="","0",6)*#REF!)+(IF(#REF!="","0",6)*#REF!)+(IF(#REF!="","0",6)*#REF!))</f>
        <v>#REF!</v>
      </c>
      <c r="I106" s="23" t="e">
        <f>((IF(#REF!="","0",7)*#REF!)+(IF(#REF!="","0",7)*#REF!)+(IF(#REF!="","0",7)*#REF!))</f>
        <v>#REF!</v>
      </c>
      <c r="J106" s="13" t="e">
        <f>SUM(C106:I106)</f>
        <v>#REF!</v>
      </c>
      <c r="K106" s="24" t="e">
        <f>J106/350</f>
        <v>#REF!</v>
      </c>
      <c r="L106" s="25"/>
    </row>
    <row r="107" spans="1:12" ht="13.5" hidden="1" thickBot="1">
      <c r="B107" s="20" t="s">
        <v>30</v>
      </c>
      <c r="C107" s="26" t="e">
        <f>((IF(#REF!="","0",1)*#REF!)+(IF(#REF!="","0",1)*#REF!)+(IF(#REF!="","0",1)*#REF!)+(IF(#REF!="","0",1)*#REF!)+(IF(#REF!="","0",1)*#REF!)+(IF(#REF!="","0",1)*#REF!)+(IF(#REF!="","0",1)*#REF!))</f>
        <v>#REF!</v>
      </c>
      <c r="D107" s="26" t="e">
        <f>((IF(#REF!="","0",2)*#REF!)+(IF(#REF!="","0",2)*#REF!)+(IF(#REF!="","0",2)*#REF!)+(IF(#REF!="","0",2)*#REF!)+(IF(#REF!="","0",2)*#REF!)+(IF(#REF!="","0",2)*#REF!)+(IF(#REF!="","0",2)*#REF!))</f>
        <v>#REF!</v>
      </c>
      <c r="E107" s="26" t="e">
        <f>((IF(#REF!="","0",3)*#REF!)+(IF(#REF!="","0",3)*#REF!)+(IF(#REF!="","0",3)*#REF!)+(IF(#REF!="","0",3)*#REF!)+(IF(#REF!="","0",3)*#REF!)+(IF(#REF!="","0",3)*#REF!)+(IF(#REF!="","0",3)*#REF!))</f>
        <v>#REF!</v>
      </c>
      <c r="F107" s="26" t="e">
        <f>((IF(#REF!="","0",4)*#REF!)+(IF(#REF!="","0",4)*#REF!)+(IF(#REF!="","0",4)*#REF!)+(IF(#REF!="","0",4)*#REF!)+(IF(#REF!="","0",4)*#REF!)+(IF(#REF!="","0",4)*#REF!)+(IF(#REF!="","0",4)*#REF!))</f>
        <v>#REF!</v>
      </c>
      <c r="G107" s="26" t="e">
        <f>((IF(#REF!="","0",5)*#REF!)+(IF(#REF!="","0",5)*#REF!)+(IF(#REF!="","0",5)*#REF!)+(IF(#REF!="","0",5)*#REF!)+(IF(#REF!="","0",5)*#REF!)+(IF(#REF!="","0",5)*#REF!)+(IF(#REF!="","0",5)*#REF!))</f>
        <v>#REF!</v>
      </c>
      <c r="H107" s="26" t="e">
        <f>((IF(#REF!="","0",6)*#REF!)+(IF(#REF!="","0",6)*#REF!)+(IF(#REF!="","0",6)*#REF!)+(IF(#REF!="","0",6)*#REF!)+(IF(#REF!="","0",6)*#REF!)+(IF(#REF!="","0",6)*#REF!)+(IF(#REF!="","0",6)*#REF!))</f>
        <v>#REF!</v>
      </c>
      <c r="I107" s="26" t="e">
        <f>((IF(#REF!="","0",7)*#REF!)+(IF(#REF!="","0",7)*#REF!)+(IF(#REF!="","0",7)*#REF!)+(IF(#REF!="","0",7)*#REF!)+(IF(#REF!="","0",7)*#REF!)+(IF(#REF!="","0",7)*#REF!)+(IF(#REF!="","0",7)*#REF!))</f>
        <v>#REF!</v>
      </c>
      <c r="J107" s="27" t="e">
        <f>SUM(C107:I107)</f>
        <v>#REF!</v>
      </c>
      <c r="K107" s="24" t="e">
        <f>J107/350</f>
        <v>#REF!</v>
      </c>
      <c r="L107" s="25"/>
    </row>
    <row r="108" spans="1:12" ht="13.5" hidden="1" thickBot="1">
      <c r="B108" s="28"/>
      <c r="C108" s="29"/>
      <c r="D108" s="29"/>
      <c r="E108" s="29"/>
      <c r="F108" s="29"/>
      <c r="G108" s="29"/>
      <c r="H108" s="29"/>
      <c r="I108" s="29"/>
      <c r="J108" s="29" t="e">
        <f>SUM(J106:J107)</f>
        <v>#REF!</v>
      </c>
      <c r="K108" s="30" t="e">
        <f>IF(J108&lt;490,0,J108/700)</f>
        <v>#REF!</v>
      </c>
      <c r="L108" s="25"/>
    </row>
  </sheetData>
  <mergeCells count="134">
    <mergeCell ref="G12:H12"/>
    <mergeCell ref="I12:J12"/>
    <mergeCell ref="G13:H13"/>
    <mergeCell ref="I13:J13"/>
    <mergeCell ref="B22:C22"/>
    <mergeCell ref="D22:F22"/>
    <mergeCell ref="G22:H22"/>
    <mergeCell ref="I22:J22"/>
    <mergeCell ref="G15:H15"/>
    <mergeCell ref="I15:J15"/>
    <mergeCell ref="B16:F16"/>
    <mergeCell ref="G16:H16"/>
    <mergeCell ref="I16:J16"/>
    <mergeCell ref="B17:C17"/>
    <mergeCell ref="D17:F17"/>
    <mergeCell ref="G17:H17"/>
    <mergeCell ref="I17:J17"/>
    <mergeCell ref="B15:F15"/>
    <mergeCell ref="B7:F7"/>
    <mergeCell ref="C5:F5"/>
    <mergeCell ref="B6:F6"/>
    <mergeCell ref="G6:H6"/>
    <mergeCell ref="I6:J6"/>
    <mergeCell ref="G14:H14"/>
    <mergeCell ref="I14:J14"/>
    <mergeCell ref="B12:F12"/>
    <mergeCell ref="B13:F13"/>
    <mergeCell ref="B14:F14"/>
    <mergeCell ref="G11:H11"/>
    <mergeCell ref="I11:J11"/>
    <mergeCell ref="G7:H7"/>
    <mergeCell ref="I7:J7"/>
    <mergeCell ref="C1:F1"/>
    <mergeCell ref="H1:J1"/>
    <mergeCell ref="C2:F2"/>
    <mergeCell ref="H2:J3"/>
    <mergeCell ref="C3:F3"/>
    <mergeCell ref="C4:F4"/>
    <mergeCell ref="B8:F8"/>
    <mergeCell ref="B9:F9"/>
    <mergeCell ref="B10:F10"/>
    <mergeCell ref="B11:F11"/>
    <mergeCell ref="G8:H8"/>
    <mergeCell ref="I8:J8"/>
    <mergeCell ref="G9:H9"/>
    <mergeCell ref="I9:J9"/>
    <mergeCell ref="G10:H10"/>
    <mergeCell ref="I10:J10"/>
    <mergeCell ref="G24:H24"/>
    <mergeCell ref="I24:J24"/>
    <mergeCell ref="B23:C23"/>
    <mergeCell ref="D23:F23"/>
    <mergeCell ref="G23:H23"/>
    <mergeCell ref="I23:J23"/>
    <mergeCell ref="B19:C19"/>
    <mergeCell ref="D19:F19"/>
    <mergeCell ref="G19:H19"/>
    <mergeCell ref="I19:J19"/>
    <mergeCell ref="B18:C18"/>
    <mergeCell ref="D18:F18"/>
    <mergeCell ref="G18:H18"/>
    <mergeCell ref="I18:J18"/>
    <mergeCell ref="G21:H21"/>
    <mergeCell ref="I21:J21"/>
    <mergeCell ref="B20:C20"/>
    <mergeCell ref="D20:F20"/>
    <mergeCell ref="G20:H20"/>
    <mergeCell ref="I20:J20"/>
    <mergeCell ref="B32:C32"/>
    <mergeCell ref="B33:C33"/>
    <mergeCell ref="B35:C35"/>
    <mergeCell ref="B36:C36"/>
    <mergeCell ref="B21:C21"/>
    <mergeCell ref="D21:F21"/>
    <mergeCell ref="B24:C24"/>
    <mergeCell ref="D24:F24"/>
    <mergeCell ref="D25:G25"/>
    <mergeCell ref="H25:J25"/>
    <mergeCell ref="B27:C27"/>
    <mergeCell ref="B28:C28"/>
    <mergeCell ref="B29:C29"/>
    <mergeCell ref="B31:C31"/>
    <mergeCell ref="C50:F50"/>
    <mergeCell ref="C51:F51"/>
    <mergeCell ref="D53:G53"/>
    <mergeCell ref="H53:J53"/>
    <mergeCell ref="B37:C37"/>
    <mergeCell ref="D38:G38"/>
    <mergeCell ref="B55:C55"/>
    <mergeCell ref="B56:C56"/>
    <mergeCell ref="H38:K38"/>
    <mergeCell ref="B39:K39"/>
    <mergeCell ref="B40:K40"/>
    <mergeCell ref="C47:F47"/>
    <mergeCell ref="H47:J47"/>
    <mergeCell ref="C48:F48"/>
    <mergeCell ref="H48:J49"/>
    <mergeCell ref="C49:F49"/>
    <mergeCell ref="B63:C63"/>
    <mergeCell ref="C65:F65"/>
    <mergeCell ref="H65:J65"/>
    <mergeCell ref="C66:F66"/>
    <mergeCell ref="H66:J67"/>
    <mergeCell ref="C67:F67"/>
    <mergeCell ref="B78:C78"/>
    <mergeCell ref="B79:C79"/>
    <mergeCell ref="B81:C81"/>
    <mergeCell ref="B82:C82"/>
    <mergeCell ref="C68:F68"/>
    <mergeCell ref="B57:C57"/>
    <mergeCell ref="B58:C58"/>
    <mergeCell ref="B60:C60"/>
    <mergeCell ref="B61:C61"/>
    <mergeCell ref="B62:C62"/>
    <mergeCell ref="C92:D92"/>
    <mergeCell ref="E92:G93"/>
    <mergeCell ref="B83:C83"/>
    <mergeCell ref="B85:C85"/>
    <mergeCell ref="C69:F69"/>
    <mergeCell ref="B72:C72"/>
    <mergeCell ref="B73:C73"/>
    <mergeCell ref="B74:C74"/>
    <mergeCell ref="B76:C76"/>
    <mergeCell ref="B77:C77"/>
    <mergeCell ref="H92:K93"/>
    <mergeCell ref="C93:D93"/>
    <mergeCell ref="B95:K95"/>
    <mergeCell ref="B96:K96"/>
    <mergeCell ref="B105:K105"/>
    <mergeCell ref="B86:C86"/>
    <mergeCell ref="B87:C87"/>
    <mergeCell ref="B88:C88"/>
    <mergeCell ref="D89:G89"/>
    <mergeCell ref="H89:K89"/>
  </mergeCells>
  <phoneticPr fontId="0" type="noConversion"/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6" min="1" max="10" man="1"/>
  </rowBreaks>
  <colBreaks count="1" manualBreakCount="1">
    <brk id="1" max="1048575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L108"/>
  <sheetViews>
    <sheetView tabSelected="1" view="pageBreakPreview" topLeftCell="B84" zoomScale="91" zoomScaleNormal="100" zoomScaleSheetLayoutView="91" zoomScalePageLayoutView="146" workbookViewId="0">
      <selection activeCell="B96" sqref="B96:K96"/>
    </sheetView>
  </sheetViews>
  <sheetFormatPr defaultColWidth="8.85546875" defaultRowHeight="12.75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2:12" ht="15" customHeight="1">
      <c r="B1" s="96" t="s">
        <v>0</v>
      </c>
      <c r="C1" s="140" t="s">
        <v>60</v>
      </c>
      <c r="D1" s="140"/>
      <c r="E1" s="140"/>
      <c r="F1" s="141"/>
      <c r="G1" s="2"/>
      <c r="H1" s="142" t="s">
        <v>1</v>
      </c>
      <c r="I1" s="143"/>
      <c r="J1" s="143"/>
    </row>
    <row r="2" spans="2:12" ht="15" customHeight="1">
      <c r="B2" s="87" t="s">
        <v>2</v>
      </c>
      <c r="C2" s="144"/>
      <c r="D2" s="144"/>
      <c r="E2" s="144"/>
      <c r="F2" s="145"/>
      <c r="G2" s="5"/>
      <c r="H2" s="131">
        <v>2018</v>
      </c>
      <c r="I2" s="132"/>
      <c r="J2" s="133"/>
    </row>
    <row r="3" spans="2:12" ht="15">
      <c r="B3" s="88" t="s">
        <v>3</v>
      </c>
      <c r="C3" s="144" t="s">
        <v>61</v>
      </c>
      <c r="D3" s="144"/>
      <c r="E3" s="144"/>
      <c r="F3" s="145"/>
      <c r="G3" s="6"/>
      <c r="H3" s="134"/>
      <c r="I3" s="135"/>
      <c r="J3" s="136"/>
    </row>
    <row r="4" spans="2:12" ht="15">
      <c r="B4" s="89" t="s">
        <v>4</v>
      </c>
      <c r="C4" s="146" t="s">
        <v>4</v>
      </c>
      <c r="D4" s="146"/>
      <c r="E4" s="146"/>
      <c r="F4" s="147"/>
      <c r="G4" s="7"/>
      <c r="H4" s="7"/>
      <c r="I4" s="7"/>
      <c r="J4" s="8"/>
    </row>
    <row r="5" spans="2:12" ht="15.75" thickBot="1">
      <c r="B5" s="90" t="s">
        <v>5</v>
      </c>
      <c r="C5" s="148" t="s">
        <v>69</v>
      </c>
      <c r="D5" s="148"/>
      <c r="E5" s="148"/>
      <c r="F5" s="149"/>
      <c r="G5" s="9"/>
      <c r="H5" s="9"/>
      <c r="I5" s="9"/>
      <c r="J5" s="9"/>
    </row>
    <row r="6" spans="2:12" ht="20.25" customHeight="1">
      <c r="B6" s="189" t="s">
        <v>81</v>
      </c>
      <c r="C6" s="190"/>
      <c r="D6" s="190"/>
      <c r="E6" s="190"/>
      <c r="F6" s="190"/>
      <c r="G6" s="191" t="s">
        <v>7</v>
      </c>
      <c r="H6" s="192"/>
      <c r="I6" s="191" t="s">
        <v>8</v>
      </c>
      <c r="J6" s="193"/>
    </row>
    <row r="7" spans="2:12" s="10" customFormat="1" ht="12.75" customHeight="1">
      <c r="B7" s="186" t="s">
        <v>85</v>
      </c>
      <c r="C7" s="187"/>
      <c r="D7" s="187"/>
      <c r="E7" s="187"/>
      <c r="F7" s="188"/>
      <c r="G7" s="183"/>
      <c r="H7" s="183"/>
      <c r="I7" s="184"/>
      <c r="J7" s="185"/>
      <c r="L7" s="3"/>
    </row>
    <row r="8" spans="2:12">
      <c r="B8" s="180"/>
      <c r="C8" s="181"/>
      <c r="D8" s="181"/>
      <c r="E8" s="181"/>
      <c r="F8" s="182"/>
      <c r="G8" s="165"/>
      <c r="H8" s="165"/>
      <c r="I8" s="166"/>
      <c r="J8" s="167"/>
    </row>
    <row r="9" spans="2:12">
      <c r="B9" s="180"/>
      <c r="C9" s="181"/>
      <c r="D9" s="181"/>
      <c r="E9" s="181"/>
      <c r="F9" s="182"/>
      <c r="G9" s="165"/>
      <c r="H9" s="165"/>
      <c r="I9" s="166"/>
      <c r="J9" s="167"/>
    </row>
    <row r="10" spans="2:12">
      <c r="B10" s="180"/>
      <c r="C10" s="181"/>
      <c r="D10" s="181"/>
      <c r="E10" s="181"/>
      <c r="F10" s="182"/>
      <c r="G10" s="165"/>
      <c r="H10" s="165"/>
      <c r="I10" s="166"/>
      <c r="J10" s="167"/>
    </row>
    <row r="11" spans="2:12">
      <c r="B11" s="180"/>
      <c r="C11" s="181"/>
      <c r="D11" s="181"/>
      <c r="E11" s="181"/>
      <c r="F11" s="182"/>
      <c r="G11" s="165"/>
      <c r="H11" s="165"/>
      <c r="I11" s="166"/>
      <c r="J11" s="167"/>
    </row>
    <row r="12" spans="2:12">
      <c r="B12" s="180"/>
      <c r="C12" s="181"/>
      <c r="D12" s="181"/>
      <c r="E12" s="181"/>
      <c r="F12" s="182"/>
      <c r="G12" s="165"/>
      <c r="H12" s="165"/>
      <c r="I12" s="166"/>
      <c r="J12" s="167"/>
    </row>
    <row r="13" spans="2:12">
      <c r="B13" s="180"/>
      <c r="C13" s="181"/>
      <c r="D13" s="181"/>
      <c r="E13" s="181"/>
      <c r="F13" s="182"/>
      <c r="G13" s="165"/>
      <c r="H13" s="165"/>
      <c r="I13" s="166"/>
      <c r="J13" s="167"/>
    </row>
    <row r="14" spans="2:12">
      <c r="B14" s="180"/>
      <c r="C14" s="181"/>
      <c r="D14" s="181"/>
      <c r="E14" s="181"/>
      <c r="F14" s="182"/>
      <c r="G14" s="165"/>
      <c r="H14" s="165"/>
      <c r="I14" s="166"/>
      <c r="J14" s="167"/>
    </row>
    <row r="15" spans="2:12">
      <c r="B15" s="180"/>
      <c r="C15" s="181"/>
      <c r="D15" s="181"/>
      <c r="E15" s="181"/>
      <c r="F15" s="182"/>
      <c r="G15" s="165"/>
      <c r="H15" s="165"/>
      <c r="I15" s="166"/>
      <c r="J15" s="167"/>
    </row>
    <row r="16" spans="2:12">
      <c r="B16" s="180"/>
      <c r="C16" s="181"/>
      <c r="D16" s="181"/>
      <c r="E16" s="181"/>
      <c r="F16" s="182"/>
      <c r="G16" s="165"/>
      <c r="H16" s="165"/>
      <c r="I16" s="166"/>
      <c r="J16" s="167"/>
    </row>
    <row r="17" spans="1:12">
      <c r="A17" s="11"/>
      <c r="B17" s="194" t="s">
        <v>84</v>
      </c>
      <c r="C17" s="195"/>
      <c r="D17" s="196" t="s">
        <v>9</v>
      </c>
      <c r="E17" s="196"/>
      <c r="F17" s="196"/>
      <c r="G17" s="183"/>
      <c r="H17" s="183"/>
      <c r="I17" s="184"/>
      <c r="J17" s="185"/>
    </row>
    <row r="18" spans="1:12">
      <c r="A18" s="11"/>
      <c r="B18" s="168"/>
      <c r="C18" s="169"/>
      <c r="D18" s="164"/>
      <c r="E18" s="164"/>
      <c r="F18" s="164"/>
      <c r="G18" s="165"/>
      <c r="H18" s="165"/>
      <c r="I18" s="166"/>
      <c r="J18" s="167"/>
    </row>
    <row r="19" spans="1:12">
      <c r="A19" s="11"/>
      <c r="B19" s="163"/>
      <c r="C19" s="164"/>
      <c r="D19" s="164"/>
      <c r="E19" s="164"/>
      <c r="F19" s="164"/>
      <c r="G19" s="165"/>
      <c r="H19" s="165"/>
      <c r="I19" s="166"/>
      <c r="J19" s="167"/>
    </row>
    <row r="20" spans="1:12">
      <c r="A20" s="11"/>
      <c r="B20" s="163"/>
      <c r="C20" s="164"/>
      <c r="D20" s="164"/>
      <c r="E20" s="164"/>
      <c r="F20" s="164"/>
      <c r="G20" s="165"/>
      <c r="H20" s="165"/>
      <c r="I20" s="166"/>
      <c r="J20" s="167"/>
    </row>
    <row r="21" spans="1:12">
      <c r="A21" s="11"/>
      <c r="B21" s="163"/>
      <c r="C21" s="164"/>
      <c r="D21" s="164"/>
      <c r="E21" s="164"/>
      <c r="F21" s="164"/>
      <c r="G21" s="165"/>
      <c r="H21" s="165"/>
      <c r="I21" s="166"/>
      <c r="J21" s="167"/>
    </row>
    <row r="22" spans="1:12">
      <c r="A22" s="11"/>
      <c r="B22" s="163"/>
      <c r="C22" s="164"/>
      <c r="D22" s="164"/>
      <c r="E22" s="164"/>
      <c r="F22" s="164"/>
      <c r="G22" s="165"/>
      <c r="H22" s="165"/>
      <c r="I22" s="166"/>
      <c r="J22" s="167"/>
    </row>
    <row r="23" spans="1:12" ht="13.5" thickBot="1">
      <c r="A23" s="11"/>
      <c r="B23" s="175"/>
      <c r="C23" s="176"/>
      <c r="D23" s="176"/>
      <c r="E23" s="176"/>
      <c r="F23" s="176"/>
      <c r="G23" s="177"/>
      <c r="H23" s="177"/>
      <c r="I23" s="178"/>
      <c r="J23" s="179"/>
    </row>
    <row r="24" spans="1:12" s="13" customFormat="1" ht="13.5" thickBot="1">
      <c r="A24" s="12"/>
      <c r="B24" s="170"/>
      <c r="C24" s="171"/>
      <c r="D24" s="172"/>
      <c r="E24" s="172"/>
      <c r="F24" s="172"/>
      <c r="G24" s="173"/>
      <c r="H24" s="173"/>
      <c r="I24" s="174"/>
      <c r="J24" s="174"/>
      <c r="L24" s="14"/>
    </row>
    <row r="25" spans="1:12" ht="35.25" customHeight="1" thickBot="1">
      <c r="A25" s="15"/>
      <c r="B25" s="45" t="s">
        <v>32</v>
      </c>
      <c r="C25" s="46" t="s">
        <v>12</v>
      </c>
      <c r="D25" s="157" t="s">
        <v>38</v>
      </c>
      <c r="E25" s="157"/>
      <c r="F25" s="157"/>
      <c r="G25" s="158"/>
      <c r="H25" s="159">
        <v>0.51</v>
      </c>
      <c r="I25" s="160"/>
      <c r="J25" s="161"/>
    </row>
    <row r="26" spans="1:12" ht="35.25" customHeight="1" thickBot="1">
      <c r="A26" s="15"/>
      <c r="B26" s="49" t="s">
        <v>10</v>
      </c>
      <c r="C26" s="50">
        <v>8</v>
      </c>
      <c r="D26" s="51">
        <v>1</v>
      </c>
      <c r="E26" s="51">
        <v>2</v>
      </c>
      <c r="F26" s="51">
        <v>3</v>
      </c>
      <c r="G26" s="52">
        <v>4</v>
      </c>
      <c r="H26" s="53">
        <v>5</v>
      </c>
      <c r="I26" s="53">
        <v>6</v>
      </c>
      <c r="J26" s="53">
        <v>7</v>
      </c>
      <c r="K26" s="44">
        <f>SUM(D29:J29)/2</f>
        <v>0</v>
      </c>
    </row>
    <row r="27" spans="1:12" ht="35.25" customHeight="1">
      <c r="A27" s="15"/>
      <c r="B27" s="114" t="s">
        <v>70</v>
      </c>
      <c r="C27" s="114"/>
      <c r="D27" s="34"/>
      <c r="E27" s="34"/>
      <c r="F27" s="34"/>
      <c r="G27" s="35"/>
      <c r="H27" s="31" t="s">
        <v>31</v>
      </c>
      <c r="I27" s="31"/>
      <c r="J27" s="31"/>
    </row>
    <row r="28" spans="1:12" ht="35.25" customHeight="1" thickBot="1">
      <c r="A28" s="15"/>
      <c r="B28" s="114" t="s">
        <v>71</v>
      </c>
      <c r="C28" s="114"/>
      <c r="D28" s="34"/>
      <c r="E28" s="34"/>
      <c r="F28" s="34"/>
      <c r="G28" s="35"/>
      <c r="H28" s="31"/>
      <c r="I28" s="31"/>
      <c r="J28" s="31"/>
    </row>
    <row r="29" spans="1:12" ht="35.25" hidden="1" customHeight="1" thickBot="1">
      <c r="A29" s="15"/>
      <c r="B29" s="162"/>
      <c r="C29" s="162"/>
      <c r="D29" s="36">
        <f>((IF(D27="X",D26,"0")+(IF(D28="X",D26,"0"))))</f>
        <v>0</v>
      </c>
      <c r="E29" s="36">
        <f t="shared" ref="E29:J29" si="0">((IF(E27="X",E26,"0")+(IF(E28="X",E26,"0"))))</f>
        <v>0</v>
      </c>
      <c r="F29" s="36">
        <f t="shared" si="0"/>
        <v>0</v>
      </c>
      <c r="G29" s="37">
        <f t="shared" si="0"/>
        <v>0</v>
      </c>
      <c r="H29" s="39">
        <f t="shared" si="0"/>
        <v>0</v>
      </c>
      <c r="I29" s="39">
        <f t="shared" si="0"/>
        <v>0</v>
      </c>
      <c r="J29" s="39">
        <f t="shared" si="0"/>
        <v>0</v>
      </c>
    </row>
    <row r="30" spans="1:12" ht="35.25" customHeight="1" thickBot="1">
      <c r="A30" s="15"/>
      <c r="B30" s="47" t="s">
        <v>11</v>
      </c>
      <c r="C30" s="48">
        <v>13</v>
      </c>
      <c r="D30" s="51">
        <v>1</v>
      </c>
      <c r="E30" s="51">
        <v>2</v>
      </c>
      <c r="F30" s="51">
        <v>3</v>
      </c>
      <c r="G30" s="52">
        <v>4</v>
      </c>
      <c r="H30" s="53">
        <v>5</v>
      </c>
      <c r="I30" s="53">
        <v>6</v>
      </c>
      <c r="J30" s="53">
        <v>7</v>
      </c>
      <c r="K30" s="44">
        <f>SUM(D33:J33)/2</f>
        <v>0</v>
      </c>
    </row>
    <row r="31" spans="1:12" ht="35.25" customHeight="1">
      <c r="A31" s="15"/>
      <c r="B31" s="114" t="s">
        <v>35</v>
      </c>
      <c r="C31" s="114"/>
      <c r="D31" s="34"/>
      <c r="E31" s="34"/>
      <c r="F31" s="34"/>
      <c r="G31" s="35"/>
      <c r="H31" s="31"/>
      <c r="I31" s="31"/>
      <c r="J31" s="31"/>
    </row>
    <row r="32" spans="1:12" ht="35.25" customHeight="1" thickBot="1">
      <c r="A32" s="15"/>
      <c r="B32" s="114" t="s">
        <v>36</v>
      </c>
      <c r="C32" s="114"/>
      <c r="D32" s="34"/>
      <c r="E32" s="34"/>
      <c r="F32" s="34"/>
      <c r="G32" s="35"/>
      <c r="H32" s="31"/>
      <c r="I32" s="31"/>
      <c r="J32" s="31"/>
    </row>
    <row r="33" spans="1:11" ht="35.25" hidden="1" customHeight="1">
      <c r="A33" s="15"/>
      <c r="B33" s="162"/>
      <c r="C33" s="162"/>
      <c r="D33" s="36">
        <f>((IF(D31="X",D30,"0")+(IF(D32="X",D30,"0"))))</f>
        <v>0</v>
      </c>
      <c r="E33" s="36">
        <f t="shared" ref="E33:J33" si="1">((IF(E31="X",E30,"0")+(IF(E32="X",E30,"0"))))</f>
        <v>0</v>
      </c>
      <c r="F33" s="36">
        <f t="shared" si="1"/>
        <v>0</v>
      </c>
      <c r="G33" s="37">
        <f t="shared" si="1"/>
        <v>0</v>
      </c>
      <c r="H33" s="39">
        <f t="shared" si="1"/>
        <v>0</v>
      </c>
      <c r="I33" s="39">
        <f t="shared" si="1"/>
        <v>0</v>
      </c>
      <c r="J33" s="39">
        <f t="shared" si="1"/>
        <v>0</v>
      </c>
    </row>
    <row r="34" spans="1:11" ht="35.25" customHeight="1" thickBot="1">
      <c r="A34" s="15"/>
      <c r="B34" s="47" t="s">
        <v>37</v>
      </c>
      <c r="C34" s="48">
        <v>30</v>
      </c>
      <c r="D34" s="51">
        <v>1</v>
      </c>
      <c r="E34" s="51">
        <v>2</v>
      </c>
      <c r="F34" s="51">
        <v>3</v>
      </c>
      <c r="G34" s="52">
        <v>4</v>
      </c>
      <c r="H34" s="53">
        <v>5</v>
      </c>
      <c r="I34" s="53">
        <v>6</v>
      </c>
      <c r="J34" s="53">
        <v>7</v>
      </c>
      <c r="K34" s="44">
        <f>SUM(D37:J37)/2</f>
        <v>0</v>
      </c>
    </row>
    <row r="35" spans="1:11" ht="35.25" customHeight="1">
      <c r="A35" s="15"/>
      <c r="B35" s="114" t="s">
        <v>79</v>
      </c>
      <c r="C35" s="114"/>
      <c r="D35" s="34"/>
      <c r="E35" s="34"/>
      <c r="F35" s="34"/>
      <c r="G35" s="35"/>
      <c r="H35" s="31"/>
      <c r="I35" s="31"/>
      <c r="J35" s="31"/>
    </row>
    <row r="36" spans="1:11" ht="35.25" customHeight="1" thickBot="1">
      <c r="A36" s="15"/>
      <c r="B36" s="114" t="s">
        <v>80</v>
      </c>
      <c r="C36" s="114"/>
      <c r="D36" s="34"/>
      <c r="E36" s="34"/>
      <c r="F36" s="34"/>
      <c r="G36" s="35"/>
      <c r="H36" s="31"/>
      <c r="I36" s="31"/>
      <c r="J36" s="31" t="s">
        <v>31</v>
      </c>
    </row>
    <row r="37" spans="1:11" ht="35.25" hidden="1" customHeight="1" thickBot="1">
      <c r="A37" s="15"/>
      <c r="B37" s="115"/>
      <c r="C37" s="115"/>
      <c r="D37" s="41">
        <f>((IF(D35="X",D34,"0")+(IF(D36="X",D34,"0"))))</f>
        <v>0</v>
      </c>
      <c r="E37" s="41">
        <f t="shared" ref="E37:J37" si="2">((IF(E35="X",E34,"0")+(IF(E36="X",E34,"0"))))</f>
        <v>0</v>
      </c>
      <c r="F37" s="41">
        <f t="shared" si="2"/>
        <v>0</v>
      </c>
      <c r="G37" s="42">
        <f t="shared" si="2"/>
        <v>0</v>
      </c>
      <c r="H37" s="43">
        <f t="shared" si="2"/>
        <v>0</v>
      </c>
      <c r="I37" s="43">
        <f t="shared" si="2"/>
        <v>0</v>
      </c>
      <c r="J37" s="43">
        <f t="shared" si="2"/>
        <v>0</v>
      </c>
    </row>
    <row r="38" spans="1:11" s="19" customFormat="1" ht="45" customHeight="1" thickBot="1">
      <c r="B38" s="84" t="s">
        <v>58</v>
      </c>
      <c r="C38" s="85">
        <f>C34+C30+C26</f>
        <v>51</v>
      </c>
      <c r="D38" s="155">
        <f>(K26*C26)+(K30*C30)+(K34*C34)</f>
        <v>0</v>
      </c>
      <c r="E38" s="156"/>
      <c r="F38" s="156"/>
      <c r="G38" s="156"/>
      <c r="H38" s="137">
        <f>D38/(C38*7)</f>
        <v>0</v>
      </c>
      <c r="I38" s="138"/>
      <c r="J38" s="138"/>
      <c r="K38" s="139"/>
    </row>
    <row r="39" spans="1:11" s="86" customFormat="1" ht="13.5" thickBot="1">
      <c r="B39" s="105" t="s">
        <v>19</v>
      </c>
      <c r="C39" s="106"/>
      <c r="D39" s="106"/>
      <c r="E39" s="106"/>
      <c r="F39" s="106"/>
      <c r="G39" s="106"/>
      <c r="H39" s="106"/>
      <c r="I39" s="106"/>
      <c r="J39" s="106"/>
      <c r="K39" s="107"/>
    </row>
    <row r="40" spans="1:11" s="86" customFormat="1" ht="25.5" customHeight="1">
      <c r="B40" s="108" t="s">
        <v>62</v>
      </c>
      <c r="C40" s="109"/>
      <c r="D40" s="109"/>
      <c r="E40" s="109"/>
      <c r="F40" s="109"/>
      <c r="G40" s="109"/>
      <c r="H40" s="109"/>
      <c r="I40" s="109"/>
      <c r="J40" s="109"/>
      <c r="K40" s="110"/>
    </row>
    <row r="41" spans="1:11" s="86" customFormat="1">
      <c r="B41" s="78"/>
      <c r="C41" s="40"/>
      <c r="D41" s="40"/>
      <c r="E41" s="40"/>
      <c r="F41" s="40"/>
      <c r="G41" s="40"/>
      <c r="H41" s="40"/>
      <c r="I41" s="40"/>
      <c r="J41" s="40"/>
      <c r="K41" s="79"/>
    </row>
    <row r="42" spans="1:11" s="86" customFormat="1">
      <c r="B42" s="78"/>
      <c r="C42" s="40"/>
      <c r="D42" s="40"/>
      <c r="E42" s="40"/>
      <c r="F42" s="40"/>
      <c r="G42" s="40"/>
      <c r="H42" s="40"/>
      <c r="I42" s="40"/>
      <c r="J42" s="40"/>
      <c r="K42" s="79"/>
    </row>
    <row r="43" spans="1:11" s="86" customFormat="1">
      <c r="B43" s="78"/>
      <c r="C43" s="40"/>
      <c r="D43" s="40"/>
      <c r="E43" s="40"/>
      <c r="F43" s="40"/>
      <c r="G43" s="40"/>
      <c r="H43" s="40"/>
      <c r="I43" s="40"/>
      <c r="J43" s="40"/>
      <c r="K43" s="79"/>
    </row>
    <row r="44" spans="1:11" s="86" customFormat="1">
      <c r="B44" s="78"/>
      <c r="C44" s="40"/>
      <c r="D44" s="40"/>
      <c r="E44" s="40"/>
      <c r="F44" s="40"/>
      <c r="G44" s="40"/>
      <c r="H44" s="40"/>
      <c r="I44" s="40"/>
      <c r="J44" s="40"/>
      <c r="K44" s="79"/>
    </row>
    <row r="45" spans="1:11" s="86" customFormat="1">
      <c r="B45" s="78"/>
      <c r="C45" s="40"/>
      <c r="D45" s="40"/>
      <c r="E45" s="40"/>
      <c r="F45" s="40"/>
      <c r="G45" s="40"/>
      <c r="H45" s="40"/>
      <c r="I45" s="40"/>
      <c r="J45" s="40"/>
      <c r="K45" s="79"/>
    </row>
    <row r="46" spans="1:11" s="19" customFormat="1" ht="13.5" thickBot="1">
      <c r="B46" s="80"/>
      <c r="C46" s="81"/>
      <c r="D46" s="81"/>
      <c r="E46" s="81"/>
      <c r="F46" s="81"/>
      <c r="G46" s="81"/>
      <c r="H46" s="81"/>
      <c r="I46" s="81"/>
      <c r="J46" s="81"/>
      <c r="K46" s="82"/>
    </row>
    <row r="47" spans="1:11" s="19" customFormat="1" ht="15">
      <c r="B47" s="96" t="s">
        <v>0</v>
      </c>
      <c r="C47" s="140" t="s">
        <v>60</v>
      </c>
      <c r="D47" s="140"/>
      <c r="E47" s="140"/>
      <c r="F47" s="141"/>
      <c r="G47" s="40"/>
      <c r="H47" s="142" t="s">
        <v>1</v>
      </c>
      <c r="I47" s="143"/>
      <c r="J47" s="143"/>
      <c r="K47" s="13"/>
    </row>
    <row r="48" spans="1:11" s="19" customFormat="1" ht="14.25">
      <c r="B48" s="87" t="s">
        <v>2</v>
      </c>
      <c r="C48" s="144"/>
      <c r="D48" s="144"/>
      <c r="E48" s="144"/>
      <c r="F48" s="145"/>
      <c r="G48" s="40"/>
      <c r="H48" s="131">
        <f>H2</f>
        <v>2018</v>
      </c>
      <c r="I48" s="132"/>
      <c r="J48" s="133"/>
      <c r="K48" s="13"/>
    </row>
    <row r="49" spans="1:11" s="19" customFormat="1" ht="14.25">
      <c r="B49" s="88" t="s">
        <v>3</v>
      </c>
      <c r="C49" s="144" t="str">
        <f>C3</f>
        <v>Nome Cognome</v>
      </c>
      <c r="D49" s="144"/>
      <c r="E49" s="144"/>
      <c r="F49" s="145"/>
      <c r="G49" s="40"/>
      <c r="H49" s="134"/>
      <c r="I49" s="135"/>
      <c r="J49" s="136"/>
      <c r="K49" s="13"/>
    </row>
    <row r="50" spans="1:11" s="19" customFormat="1" ht="14.25">
      <c r="B50" s="89" t="s">
        <v>4</v>
      </c>
      <c r="C50" s="146" t="str">
        <f>C4</f>
        <v>Categoria</v>
      </c>
      <c r="D50" s="146"/>
      <c r="E50" s="146"/>
      <c r="F50" s="147"/>
      <c r="G50" s="40"/>
      <c r="H50" s="40"/>
      <c r="I50" s="40"/>
      <c r="J50" s="40"/>
      <c r="K50" s="13"/>
    </row>
    <row r="51" spans="1:11" s="19" customFormat="1" ht="15" thickBot="1">
      <c r="B51" s="90" t="s">
        <v>5</v>
      </c>
      <c r="C51" s="148" t="str">
        <f>C5</f>
        <v>Operai</v>
      </c>
      <c r="D51" s="148"/>
      <c r="E51" s="148"/>
      <c r="F51" s="149"/>
      <c r="G51" s="40"/>
      <c r="H51" s="40"/>
      <c r="I51" s="40"/>
      <c r="J51" s="40"/>
      <c r="K51" s="13"/>
    </row>
    <row r="52" spans="1:11" s="19" customFormat="1" ht="13.5" thickBot="1">
      <c r="B52" s="78"/>
      <c r="C52" s="40"/>
      <c r="D52" s="40"/>
      <c r="E52" s="40"/>
      <c r="F52" s="40"/>
      <c r="G52" s="40"/>
      <c r="H52" s="40"/>
      <c r="I52" s="40"/>
      <c r="J52" s="40"/>
      <c r="K52" s="13"/>
    </row>
    <row r="53" spans="1:11" ht="42.95" customHeight="1" thickBot="1">
      <c r="A53" s="16"/>
      <c r="B53" s="91" t="s">
        <v>41</v>
      </c>
      <c r="C53" s="92" t="s">
        <v>12</v>
      </c>
      <c r="D53" s="150" t="s">
        <v>38</v>
      </c>
      <c r="E53" s="150"/>
      <c r="F53" s="150"/>
      <c r="G53" s="151"/>
      <c r="H53" s="152">
        <v>0.49</v>
      </c>
      <c r="I53" s="153"/>
      <c r="J53" s="154"/>
    </row>
    <row r="54" spans="1:11" ht="35.25" customHeight="1" thickBot="1">
      <c r="A54" s="15"/>
      <c r="B54" s="54" t="s">
        <v>13</v>
      </c>
      <c r="C54" s="55">
        <v>10</v>
      </c>
      <c r="D54" s="60">
        <v>1</v>
      </c>
      <c r="E54" s="60">
        <v>2</v>
      </c>
      <c r="F54" s="60">
        <v>3</v>
      </c>
      <c r="G54" s="61">
        <v>4</v>
      </c>
      <c r="H54" s="62">
        <v>5</v>
      </c>
      <c r="I54" s="62">
        <v>6</v>
      </c>
      <c r="J54" s="63">
        <v>7</v>
      </c>
      <c r="K54" s="33">
        <f>SUM(D58:J58)/2</f>
        <v>0</v>
      </c>
    </row>
    <row r="55" spans="1:11" ht="35.25" customHeight="1">
      <c r="A55" s="15"/>
      <c r="B55" s="114" t="s">
        <v>72</v>
      </c>
      <c r="C55" s="114"/>
      <c r="D55" s="34"/>
      <c r="E55" s="34"/>
      <c r="F55" s="34"/>
      <c r="G55" s="35"/>
      <c r="H55" s="31"/>
      <c r="I55" s="31"/>
      <c r="J55" s="31"/>
    </row>
    <row r="56" spans="1:11" ht="35.25" hidden="1" customHeight="1">
      <c r="A56" s="15"/>
      <c r="B56" s="114" t="s">
        <v>45</v>
      </c>
      <c r="C56" s="114"/>
      <c r="D56" s="34"/>
      <c r="E56" s="34"/>
      <c r="F56" s="34"/>
      <c r="G56" s="35"/>
      <c r="H56" s="31"/>
      <c r="I56" s="31"/>
      <c r="J56" s="31"/>
    </row>
    <row r="57" spans="1:11" ht="35.25" customHeight="1" thickBot="1">
      <c r="A57" s="15"/>
      <c r="B57" s="114" t="s">
        <v>46</v>
      </c>
      <c r="C57" s="114"/>
      <c r="D57" s="34"/>
      <c r="E57" s="34"/>
      <c r="F57" s="34"/>
      <c r="G57" s="35"/>
      <c r="H57" s="31"/>
      <c r="I57" s="31"/>
      <c r="J57" s="31"/>
    </row>
    <row r="58" spans="1:11" ht="13.5" hidden="1" customHeight="1" thickBot="1">
      <c r="A58" s="15"/>
      <c r="B58" s="115"/>
      <c r="C58" s="115"/>
      <c r="D58" s="41">
        <f>((IF(D55="X",D54,"0")+(IF(D56="X",D54,"0")+IF(D57="X",D54,"0"))))</f>
        <v>0</v>
      </c>
      <c r="E58" s="41">
        <f t="shared" ref="E58:J58" si="3">((IF(E55="X",E54,"0")+(IF(E56="X",E54,"0")+IF(E57="X",E54,"0"))))</f>
        <v>0</v>
      </c>
      <c r="F58" s="41">
        <f t="shared" si="3"/>
        <v>0</v>
      </c>
      <c r="G58" s="42">
        <f t="shared" si="3"/>
        <v>0</v>
      </c>
      <c r="H58" s="43">
        <f t="shared" si="3"/>
        <v>0</v>
      </c>
      <c r="I58" s="43">
        <f t="shared" si="3"/>
        <v>0</v>
      </c>
      <c r="J58" s="43">
        <f t="shared" si="3"/>
        <v>0</v>
      </c>
    </row>
    <row r="59" spans="1:11" ht="35.25" customHeight="1" thickBot="1">
      <c r="A59" s="15"/>
      <c r="B59" s="58" t="s">
        <v>14</v>
      </c>
      <c r="C59" s="59">
        <v>5</v>
      </c>
      <c r="D59" s="60">
        <v>1</v>
      </c>
      <c r="E59" s="60">
        <v>2</v>
      </c>
      <c r="F59" s="60">
        <v>3</v>
      </c>
      <c r="G59" s="61">
        <v>4</v>
      </c>
      <c r="H59" s="62">
        <v>5</v>
      </c>
      <c r="I59" s="62">
        <v>6</v>
      </c>
      <c r="J59" s="63">
        <v>7</v>
      </c>
      <c r="K59" s="33">
        <f>SUM(D63:J63)/2</f>
        <v>0</v>
      </c>
    </row>
    <row r="60" spans="1:11" ht="35.25" customHeight="1">
      <c r="A60" s="15"/>
      <c r="B60" s="125" t="s">
        <v>44</v>
      </c>
      <c r="C60" s="125"/>
      <c r="D60" s="38"/>
      <c r="E60" s="38"/>
      <c r="F60" s="38"/>
      <c r="G60" s="57"/>
      <c r="H60" s="32"/>
      <c r="I60" s="32"/>
      <c r="J60" s="32"/>
    </row>
    <row r="61" spans="1:11" ht="35.25" customHeight="1" thickBot="1">
      <c r="A61" s="15"/>
      <c r="B61" s="114" t="s">
        <v>47</v>
      </c>
      <c r="C61" s="114"/>
      <c r="D61" s="34"/>
      <c r="E61" s="34"/>
      <c r="F61" s="34"/>
      <c r="G61" s="35"/>
      <c r="H61" s="31"/>
      <c r="I61" s="31"/>
      <c r="J61" s="31"/>
    </row>
    <row r="62" spans="1:11" ht="30" hidden="1" customHeight="1" thickBot="1">
      <c r="A62" s="15"/>
      <c r="B62" s="114" t="s">
        <v>48</v>
      </c>
      <c r="C62" s="114"/>
      <c r="D62" s="34"/>
      <c r="E62" s="34"/>
      <c r="F62" s="34"/>
      <c r="G62" s="35"/>
      <c r="H62" s="31"/>
      <c r="I62" s="31"/>
      <c r="J62" s="31"/>
    </row>
    <row r="63" spans="1:11" ht="35.25" hidden="1" customHeight="1">
      <c r="A63" s="15"/>
      <c r="B63" s="115"/>
      <c r="C63" s="115"/>
      <c r="D63" s="41">
        <f>((IF(D60="X",D59,"0")+(IF(D61="X",D59,"0")+IF(D62="X",D59,"0"))))</f>
        <v>0</v>
      </c>
      <c r="E63" s="41">
        <f t="shared" ref="E63:J63" si="4">((IF(E60="X",E59,"0")+(IF(E61="X",E59,"0")+IF(E62="X",E59,"0"))))</f>
        <v>0</v>
      </c>
      <c r="F63" s="41">
        <f t="shared" si="4"/>
        <v>0</v>
      </c>
      <c r="G63" s="42">
        <f t="shared" si="4"/>
        <v>0</v>
      </c>
      <c r="H63" s="43">
        <f t="shared" si="4"/>
        <v>0</v>
      </c>
      <c r="I63" s="43">
        <f t="shared" si="4"/>
        <v>0</v>
      </c>
      <c r="J63" s="43">
        <f t="shared" si="4"/>
        <v>0</v>
      </c>
    </row>
    <row r="64" spans="1:11" ht="21.95" hidden="1" customHeight="1">
      <c r="A64" s="56"/>
      <c r="B64" s="40"/>
      <c r="C64" s="40"/>
      <c r="D64" s="40"/>
      <c r="E64" s="40"/>
      <c r="F64" s="40"/>
      <c r="G64" s="40"/>
      <c r="H64" s="40"/>
      <c r="I64" s="40"/>
      <c r="J64" s="40"/>
    </row>
    <row r="65" spans="1:12" ht="15" hidden="1" customHeight="1">
      <c r="B65" s="1" t="s">
        <v>0</v>
      </c>
      <c r="C65" s="128" t="str">
        <f>C1</f>
        <v>Area</v>
      </c>
      <c r="D65" s="128"/>
      <c r="E65" s="128"/>
      <c r="F65" s="128"/>
      <c r="G65" s="71"/>
      <c r="H65" s="129" t="s">
        <v>1</v>
      </c>
      <c r="I65" s="130"/>
      <c r="J65" s="130"/>
    </row>
    <row r="66" spans="1:12" ht="15" hidden="1" customHeight="1">
      <c r="B66" s="4" t="s">
        <v>2</v>
      </c>
      <c r="C66" s="128">
        <f>C2</f>
        <v>0</v>
      </c>
      <c r="D66" s="128"/>
      <c r="E66" s="128"/>
      <c r="F66" s="128"/>
      <c r="G66" s="72"/>
      <c r="H66" s="131">
        <f>H2</f>
        <v>2018</v>
      </c>
      <c r="I66" s="132"/>
      <c r="J66" s="133"/>
    </row>
    <row r="67" spans="1:12" ht="15" hidden="1" customHeight="1">
      <c r="B67" s="1" t="s">
        <v>3</v>
      </c>
      <c r="C67" s="128" t="str">
        <f>C3</f>
        <v>Nome Cognome</v>
      </c>
      <c r="D67" s="128"/>
      <c r="E67" s="128"/>
      <c r="F67" s="128"/>
      <c r="G67" s="73"/>
      <c r="H67" s="134"/>
      <c r="I67" s="135"/>
      <c r="J67" s="136"/>
    </row>
    <row r="68" spans="1:12" ht="15" hidden="1" customHeight="1">
      <c r="B68" s="4" t="s">
        <v>4</v>
      </c>
      <c r="C68" s="127" t="str">
        <f>C4</f>
        <v>Categoria</v>
      </c>
      <c r="D68" s="127"/>
      <c r="E68" s="127"/>
      <c r="F68" s="127"/>
      <c r="G68" s="74"/>
      <c r="H68" s="74"/>
      <c r="I68" s="74"/>
      <c r="J68" s="75"/>
    </row>
    <row r="69" spans="1:12" ht="15" hidden="1" customHeight="1">
      <c r="B69" s="77" t="s">
        <v>5</v>
      </c>
      <c r="C69" s="126" t="s">
        <v>6</v>
      </c>
      <c r="D69" s="126"/>
      <c r="E69" s="126"/>
      <c r="F69" s="126"/>
      <c r="G69" s="76"/>
      <c r="H69" s="76"/>
      <c r="I69" s="76"/>
      <c r="J69" s="76"/>
    </row>
    <row r="70" spans="1:12" ht="15" hidden="1" customHeight="1" thickBot="1">
      <c r="B70" s="40"/>
      <c r="C70" s="40"/>
      <c r="D70" s="40"/>
      <c r="E70" s="40"/>
      <c r="F70" s="40"/>
      <c r="G70" s="40"/>
      <c r="H70" s="40"/>
      <c r="I70" s="40"/>
      <c r="J70" s="40"/>
    </row>
    <row r="71" spans="1:12" ht="35.25" customHeight="1" thickBot="1">
      <c r="A71" s="15"/>
      <c r="B71" s="58" t="s">
        <v>15</v>
      </c>
      <c r="C71" s="59">
        <v>12</v>
      </c>
      <c r="D71" s="60">
        <v>1</v>
      </c>
      <c r="E71" s="60">
        <v>2</v>
      </c>
      <c r="F71" s="60">
        <v>3</v>
      </c>
      <c r="G71" s="61">
        <v>4</v>
      </c>
      <c r="H71" s="62">
        <v>5</v>
      </c>
      <c r="I71" s="62">
        <v>6</v>
      </c>
      <c r="J71" s="63">
        <v>7</v>
      </c>
      <c r="K71" s="33">
        <f>SUM(D74:J74)/2</f>
        <v>0</v>
      </c>
    </row>
    <row r="72" spans="1:12" ht="35.25" customHeight="1">
      <c r="A72" s="15"/>
      <c r="B72" s="125" t="s">
        <v>63</v>
      </c>
      <c r="C72" s="125"/>
      <c r="D72" s="38"/>
      <c r="E72" s="38"/>
      <c r="F72" s="38"/>
      <c r="G72" s="57"/>
      <c r="H72" s="32" t="s">
        <v>31</v>
      </c>
      <c r="I72" s="32"/>
      <c r="J72" s="32"/>
    </row>
    <row r="73" spans="1:12" ht="35.25" customHeight="1" thickBot="1">
      <c r="A73" s="15"/>
      <c r="B73" s="114" t="s">
        <v>67</v>
      </c>
      <c r="C73" s="114"/>
      <c r="D73" s="34"/>
      <c r="E73" s="34"/>
      <c r="F73" s="34"/>
      <c r="G73" s="35"/>
      <c r="H73" s="31" t="s">
        <v>31</v>
      </c>
      <c r="I73" s="31"/>
      <c r="J73" s="31"/>
    </row>
    <row r="74" spans="1:12" ht="35.25" hidden="1" customHeight="1" thickBot="1">
      <c r="A74" s="15"/>
      <c r="B74" s="115"/>
      <c r="C74" s="115"/>
      <c r="D74" s="41">
        <f>((IF(D72="X",D71,"0")+(IF(D73="X",D71,"0"))))</f>
        <v>0</v>
      </c>
      <c r="E74" s="41">
        <f t="shared" ref="E74:J74" si="5">((IF(E72="X",E71,"0")+(IF(E73="X",E71,"0"))))</f>
        <v>0</v>
      </c>
      <c r="F74" s="41">
        <f t="shared" si="5"/>
        <v>0</v>
      </c>
      <c r="G74" s="42">
        <f t="shared" si="5"/>
        <v>0</v>
      </c>
      <c r="H74" s="43">
        <f t="shared" si="5"/>
        <v>0</v>
      </c>
      <c r="I74" s="43">
        <f t="shared" si="5"/>
        <v>0</v>
      </c>
      <c r="J74" s="43">
        <f t="shared" si="5"/>
        <v>0</v>
      </c>
    </row>
    <row r="75" spans="1:12" ht="35.25" customHeight="1" thickBot="1">
      <c r="A75" s="15"/>
      <c r="B75" s="58" t="s">
        <v>51</v>
      </c>
      <c r="C75" s="59">
        <v>10</v>
      </c>
      <c r="D75" s="60">
        <v>1</v>
      </c>
      <c r="E75" s="60">
        <v>2</v>
      </c>
      <c r="F75" s="60">
        <v>3</v>
      </c>
      <c r="G75" s="61">
        <v>4</v>
      </c>
      <c r="H75" s="62">
        <v>5</v>
      </c>
      <c r="I75" s="62">
        <v>6</v>
      </c>
      <c r="J75" s="63">
        <v>7</v>
      </c>
      <c r="K75" s="33">
        <f>SUM(D79:J79)/2</f>
        <v>0</v>
      </c>
    </row>
    <row r="76" spans="1:12" ht="35.25" customHeight="1">
      <c r="A76" s="15"/>
      <c r="B76" s="125" t="s">
        <v>73</v>
      </c>
      <c r="C76" s="125"/>
      <c r="D76" s="38"/>
      <c r="E76" s="38"/>
      <c r="F76" s="38"/>
      <c r="G76" s="57"/>
      <c r="H76" s="32"/>
      <c r="I76" s="32"/>
      <c r="J76" s="32"/>
    </row>
    <row r="77" spans="1:12" ht="35.25" hidden="1" customHeight="1">
      <c r="A77" s="15"/>
      <c r="B77" s="114" t="s">
        <v>53</v>
      </c>
      <c r="C77" s="114"/>
      <c r="D77" s="34"/>
      <c r="E77" s="34"/>
      <c r="F77" s="34"/>
      <c r="G77" s="35"/>
      <c r="H77" s="31"/>
      <c r="I77" s="31"/>
      <c r="J77" s="31"/>
    </row>
    <row r="78" spans="1:12" ht="35.25" customHeight="1" thickBot="1">
      <c r="A78" s="15"/>
      <c r="B78" s="114" t="s">
        <v>68</v>
      </c>
      <c r="C78" s="114"/>
      <c r="D78" s="34"/>
      <c r="E78" s="34"/>
      <c r="F78" s="34"/>
      <c r="G78" s="35"/>
      <c r="H78" s="31"/>
      <c r="I78" s="31"/>
      <c r="J78" s="31"/>
    </row>
    <row r="79" spans="1:12" ht="35.25" hidden="1" customHeight="1" thickBot="1">
      <c r="A79" s="15"/>
      <c r="B79" s="115"/>
      <c r="C79" s="115"/>
      <c r="D79" s="41">
        <f t="shared" ref="D79:J79" si="6">((IF(D76="X",D75,"0")+IF(D77="X",D75,"0")+(IF(D78="X",D75,"0"))))</f>
        <v>0</v>
      </c>
      <c r="E79" s="41">
        <f t="shared" si="6"/>
        <v>0</v>
      </c>
      <c r="F79" s="41">
        <f t="shared" si="6"/>
        <v>0</v>
      </c>
      <c r="G79" s="42">
        <f t="shared" si="6"/>
        <v>0</v>
      </c>
      <c r="H79" s="43">
        <f t="shared" si="6"/>
        <v>0</v>
      </c>
      <c r="I79" s="43">
        <f t="shared" si="6"/>
        <v>0</v>
      </c>
      <c r="J79" s="43">
        <f t="shared" si="6"/>
        <v>0</v>
      </c>
    </row>
    <row r="80" spans="1:12" ht="35.25" hidden="1" customHeight="1" thickBot="1">
      <c r="A80" s="15"/>
      <c r="B80" s="58" t="s">
        <v>16</v>
      </c>
      <c r="C80" s="59" t="s">
        <v>31</v>
      </c>
      <c r="D80" s="60">
        <v>1</v>
      </c>
      <c r="E80" s="60">
        <v>2</v>
      </c>
      <c r="F80" s="60">
        <v>3</v>
      </c>
      <c r="G80" s="61">
        <v>4</v>
      </c>
      <c r="H80" s="62">
        <v>5</v>
      </c>
      <c r="I80" s="62">
        <v>6</v>
      </c>
      <c r="J80" s="63">
        <v>7</v>
      </c>
      <c r="K80" s="33">
        <f>SUM(D83:J83)/2</f>
        <v>0</v>
      </c>
      <c r="L80" s="83"/>
    </row>
    <row r="81" spans="1:12" ht="35.25" hidden="1" customHeight="1">
      <c r="A81" s="15"/>
      <c r="B81" s="125" t="s">
        <v>54</v>
      </c>
      <c r="C81" s="125"/>
      <c r="D81" s="38"/>
      <c r="E81" s="38"/>
      <c r="F81" s="38"/>
      <c r="G81" s="57"/>
      <c r="H81" s="32"/>
      <c r="I81" s="32"/>
      <c r="J81" s="32"/>
      <c r="L81" s="83"/>
    </row>
    <row r="82" spans="1:12" ht="35.25" hidden="1" customHeight="1" thickBot="1">
      <c r="A82" s="15"/>
      <c r="B82" s="114" t="s">
        <v>55</v>
      </c>
      <c r="C82" s="114"/>
      <c r="D82" s="34"/>
      <c r="E82" s="34"/>
      <c r="F82" s="34"/>
      <c r="G82" s="35"/>
      <c r="H82" s="31"/>
      <c r="I82" s="31"/>
      <c r="J82" s="31"/>
      <c r="L82" s="83"/>
    </row>
    <row r="83" spans="1:12" ht="35.25" hidden="1" customHeight="1" thickBot="1">
      <c r="A83" s="15"/>
      <c r="B83" s="115"/>
      <c r="C83" s="115"/>
      <c r="D83" s="41">
        <f>((IF(D81="X",D80,"0")+IF(D82="X",D80,"0")))</f>
        <v>0</v>
      </c>
      <c r="E83" s="41">
        <f t="shared" ref="E83:J83" si="7">((IF(E81="X",E80,"0")+IF(E82="X",E80,"0")))</f>
        <v>0</v>
      </c>
      <c r="F83" s="41">
        <f t="shared" si="7"/>
        <v>0</v>
      </c>
      <c r="G83" s="42">
        <f t="shared" si="7"/>
        <v>0</v>
      </c>
      <c r="H83" s="43">
        <f t="shared" si="7"/>
        <v>0</v>
      </c>
      <c r="I83" s="43">
        <f t="shared" si="7"/>
        <v>0</v>
      </c>
      <c r="J83" s="43">
        <f t="shared" si="7"/>
        <v>0</v>
      </c>
    </row>
    <row r="84" spans="1:12" ht="35.25" customHeight="1" thickBot="1">
      <c r="A84" s="15"/>
      <c r="B84" s="58" t="s">
        <v>17</v>
      </c>
      <c r="C84" s="59">
        <v>7</v>
      </c>
      <c r="D84" s="60">
        <v>1</v>
      </c>
      <c r="E84" s="60">
        <v>2</v>
      </c>
      <c r="F84" s="60">
        <v>3</v>
      </c>
      <c r="G84" s="61">
        <v>4</v>
      </c>
      <c r="H84" s="62">
        <v>5</v>
      </c>
      <c r="I84" s="62">
        <v>6</v>
      </c>
      <c r="J84" s="63">
        <v>7</v>
      </c>
      <c r="K84" s="33">
        <f>SUM(D88:J88)/3</f>
        <v>0</v>
      </c>
    </row>
    <row r="85" spans="1:12" ht="35.25" customHeight="1">
      <c r="A85" s="15"/>
      <c r="B85" s="125" t="s">
        <v>56</v>
      </c>
      <c r="C85" s="125"/>
      <c r="D85" s="38"/>
      <c r="E85" s="38"/>
      <c r="F85" s="38"/>
      <c r="G85" s="57"/>
      <c r="H85" s="32"/>
      <c r="I85" s="32"/>
      <c r="J85" s="32"/>
    </row>
    <row r="86" spans="1:12" ht="35.25" customHeight="1">
      <c r="A86" s="15"/>
      <c r="B86" s="114" t="s">
        <v>57</v>
      </c>
      <c r="C86" s="114"/>
      <c r="D86" s="34"/>
      <c r="E86" s="34"/>
      <c r="F86" s="34"/>
      <c r="G86" s="35"/>
      <c r="H86" s="31"/>
      <c r="I86" s="31"/>
      <c r="J86" s="31"/>
    </row>
    <row r="87" spans="1:12" ht="35.25" customHeight="1" thickBot="1">
      <c r="A87" s="15"/>
      <c r="B87" s="114" t="s">
        <v>78</v>
      </c>
      <c r="C87" s="114"/>
      <c r="D87" s="34"/>
      <c r="E87" s="34"/>
      <c r="F87" s="34"/>
      <c r="G87" s="35"/>
      <c r="H87" s="31"/>
      <c r="I87" s="31"/>
      <c r="J87" s="31"/>
    </row>
    <row r="88" spans="1:12" ht="35.25" hidden="1" customHeight="1" thickBot="1">
      <c r="A88" s="15"/>
      <c r="B88" s="115"/>
      <c r="C88" s="115"/>
      <c r="D88" s="41">
        <f>((IF(D85="X",D84,"0")+IF(D86="X",D84,"0")+(IF(D87="X",D84,"0"))))</f>
        <v>0</v>
      </c>
      <c r="E88" s="41">
        <f t="shared" ref="E88:J88" si="8">((IF(E85="X",E84,"0")+IF(E86="X",E84,"0")+(IF(E87="X",E84,"0"))))</f>
        <v>0</v>
      </c>
      <c r="F88" s="41">
        <f t="shared" si="8"/>
        <v>0</v>
      </c>
      <c r="G88" s="42">
        <f t="shared" si="8"/>
        <v>0</v>
      </c>
      <c r="H88" s="43">
        <f t="shared" si="8"/>
        <v>0</v>
      </c>
      <c r="I88" s="43">
        <f t="shared" si="8"/>
        <v>0</v>
      </c>
      <c r="J88" s="43">
        <f t="shared" si="8"/>
        <v>0</v>
      </c>
    </row>
    <row r="89" spans="1:12" s="19" customFormat="1" ht="45" customHeight="1" thickBot="1">
      <c r="B89" s="70" t="s">
        <v>42</v>
      </c>
      <c r="C89" s="93">
        <f>C54+C59+C71+C75+5+C84</f>
        <v>49</v>
      </c>
      <c r="D89" s="116">
        <f>K54*C54+K59*C59+K71*C71+K75*C75+K84*C84</f>
        <v>0</v>
      </c>
      <c r="E89" s="117"/>
      <c r="F89" s="117"/>
      <c r="G89" s="117"/>
      <c r="H89" s="103">
        <f>D89/(C89*7)</f>
        <v>0</v>
      </c>
      <c r="I89" s="118"/>
      <c r="J89" s="118"/>
      <c r="K89" s="104"/>
    </row>
    <row r="90" spans="1:12" ht="13.5" customHeight="1" thickBot="1">
      <c r="A90" s="16"/>
      <c r="B90" s="40"/>
      <c r="C90" s="40"/>
      <c r="D90" s="40"/>
      <c r="E90" s="40"/>
      <c r="F90" s="40"/>
      <c r="G90" s="40"/>
      <c r="H90" s="40"/>
      <c r="I90" s="40"/>
      <c r="J90" s="40"/>
    </row>
    <row r="91" spans="1:12" s="19" customFormat="1" ht="39" hidden="1" customHeight="1" thickBot="1">
      <c r="C91" s="64"/>
      <c r="D91" s="65"/>
      <c r="E91" s="66"/>
      <c r="F91" s="67"/>
      <c r="G91" s="68"/>
      <c r="H91" s="68"/>
      <c r="I91" s="68"/>
      <c r="J91" s="69"/>
    </row>
    <row r="92" spans="1:12" s="19" customFormat="1" ht="36" customHeight="1" thickBot="1">
      <c r="B92" s="94" t="s">
        <v>82</v>
      </c>
      <c r="C92" s="119">
        <f>H38</f>
        <v>0</v>
      </c>
      <c r="D92" s="120"/>
      <c r="E92" s="121" t="s">
        <v>83</v>
      </c>
      <c r="F92" s="121"/>
      <c r="G92" s="122"/>
      <c r="H92" s="97">
        <f>(C92*H25)+(C93*H53)</f>
        <v>0</v>
      </c>
      <c r="I92" s="98"/>
      <c r="J92" s="98"/>
      <c r="K92" s="99"/>
    </row>
    <row r="93" spans="1:12" s="19" customFormat="1" ht="36.75" customHeight="1" thickBot="1">
      <c r="B93" s="95" t="s">
        <v>59</v>
      </c>
      <c r="C93" s="103">
        <f>H89</f>
        <v>0</v>
      </c>
      <c r="D93" s="104"/>
      <c r="E93" s="123"/>
      <c r="F93" s="123"/>
      <c r="G93" s="124"/>
      <c r="H93" s="100"/>
      <c r="I93" s="101"/>
      <c r="J93" s="101"/>
      <c r="K93" s="102"/>
    </row>
    <row r="94" spans="1:12" ht="13.5" hidden="1" thickBot="1">
      <c r="A94" s="17" t="s">
        <v>18</v>
      </c>
      <c r="B94" s="18"/>
      <c r="C94" s="19"/>
      <c r="D94" s="19"/>
      <c r="E94" s="19"/>
      <c r="F94" s="19"/>
      <c r="G94" s="19"/>
      <c r="H94" s="19"/>
      <c r="I94" s="19"/>
      <c r="J94" s="19"/>
    </row>
    <row r="95" spans="1:12" ht="13.5" thickBot="1">
      <c r="A95" s="17"/>
      <c r="B95" s="105" t="s">
        <v>19</v>
      </c>
      <c r="C95" s="106"/>
      <c r="D95" s="106"/>
      <c r="E95" s="106"/>
      <c r="F95" s="106"/>
      <c r="G95" s="106"/>
      <c r="H95" s="106"/>
      <c r="I95" s="106"/>
      <c r="J95" s="106"/>
      <c r="K95" s="107"/>
    </row>
    <row r="96" spans="1:12" ht="37.5" customHeight="1">
      <c r="A96" t="s">
        <v>20</v>
      </c>
      <c r="B96" s="108" t="s">
        <v>86</v>
      </c>
      <c r="C96" s="109"/>
      <c r="D96" s="109"/>
      <c r="E96" s="109"/>
      <c r="F96" s="109"/>
      <c r="G96" s="109"/>
      <c r="H96" s="109"/>
      <c r="I96" s="109"/>
      <c r="J96" s="109"/>
      <c r="K96" s="110"/>
    </row>
    <row r="97" spans="1:12">
      <c r="A97" s="17" t="s">
        <v>21</v>
      </c>
      <c r="B97" s="78"/>
      <c r="C97" s="40"/>
      <c r="D97" s="40"/>
      <c r="E97" s="40"/>
      <c r="F97" s="40"/>
      <c r="G97" s="40"/>
      <c r="H97" s="40"/>
      <c r="I97" s="40"/>
      <c r="J97" s="40"/>
      <c r="K97" s="79"/>
    </row>
    <row r="98" spans="1:12">
      <c r="A98" s="17" t="s">
        <v>22</v>
      </c>
      <c r="B98" s="78"/>
      <c r="C98" s="40"/>
      <c r="D98" s="40"/>
      <c r="E98" s="40"/>
      <c r="F98" s="40"/>
      <c r="G98" s="40"/>
      <c r="H98" s="40"/>
      <c r="I98" s="40"/>
      <c r="J98" s="40"/>
      <c r="K98" s="79"/>
    </row>
    <row r="99" spans="1:12">
      <c r="A99" s="17" t="s">
        <v>23</v>
      </c>
      <c r="B99" s="78"/>
      <c r="C99" s="40"/>
      <c r="D99" s="40"/>
      <c r="E99" s="40"/>
      <c r="F99" s="40"/>
      <c r="G99" s="40"/>
      <c r="H99" s="40"/>
      <c r="I99" s="40"/>
      <c r="J99" s="40"/>
      <c r="K99" s="79"/>
    </row>
    <row r="100" spans="1:12">
      <c r="A100" s="17" t="s">
        <v>24</v>
      </c>
      <c r="B100" s="78"/>
      <c r="C100" s="40"/>
      <c r="D100" s="40"/>
      <c r="E100" s="40"/>
      <c r="F100" s="40"/>
      <c r="G100" s="40"/>
      <c r="H100" s="40"/>
      <c r="I100" s="40"/>
      <c r="J100" s="40"/>
      <c r="K100" s="79"/>
    </row>
    <row r="101" spans="1:12">
      <c r="A101" s="17" t="s">
        <v>25</v>
      </c>
      <c r="B101" s="78"/>
      <c r="C101" s="40"/>
      <c r="D101" s="40"/>
      <c r="E101" s="40"/>
      <c r="F101" s="40"/>
      <c r="G101" s="40"/>
      <c r="H101" s="40"/>
      <c r="I101" s="40"/>
      <c r="J101" s="40"/>
      <c r="K101" s="79"/>
    </row>
    <row r="102" spans="1:12" ht="13.5" thickBot="1">
      <c r="A102" s="17" t="s">
        <v>26</v>
      </c>
      <c r="B102" s="80"/>
      <c r="C102" s="81"/>
      <c r="D102" s="81"/>
      <c r="E102" s="81"/>
      <c r="F102" s="81"/>
      <c r="G102" s="81"/>
      <c r="H102" s="81"/>
      <c r="I102" s="81"/>
      <c r="J102" s="81"/>
      <c r="K102" s="82"/>
    </row>
    <row r="103" spans="1:12">
      <c r="A103" t="s">
        <v>27</v>
      </c>
    </row>
    <row r="104" spans="1:12" hidden="1"/>
    <row r="105" spans="1:12" hidden="1">
      <c r="B105" s="111" t="s">
        <v>28</v>
      </c>
      <c r="C105" s="112"/>
      <c r="D105" s="112"/>
      <c r="E105" s="112"/>
      <c r="F105" s="112"/>
      <c r="G105" s="112"/>
      <c r="H105" s="112"/>
      <c r="I105" s="112"/>
      <c r="J105" s="112"/>
      <c r="K105" s="113"/>
      <c r="L105" s="14"/>
    </row>
    <row r="106" spans="1:12" ht="13.5" hidden="1" thickBot="1">
      <c r="B106" s="20" t="s">
        <v>29</v>
      </c>
      <c r="C106" s="21" t="e">
        <f>((IF(#REF!="","0",1)*#REF!)+(IF(#REF!="","0",1)*#REF!)+(IF(#REF!="","0",1)*#REF!))</f>
        <v>#REF!</v>
      </c>
      <c r="D106" s="22" t="e">
        <f>((IF(#REF!="","0",2)*#REF!)+(IF(#REF!="","0",2)*#REF!)+(IF(#REF!="","0",2)*#REF!))</f>
        <v>#REF!</v>
      </c>
      <c r="E106" s="22" t="e">
        <f>((IF(#REF!="","0",3)*#REF!)+(IF(#REF!="","0",3)*#REF!)+(IF(#REF!="","0",3)*#REF!))</f>
        <v>#REF!</v>
      </c>
      <c r="F106" s="22" t="e">
        <f>((IF(#REF!="","0",4)*#REF!)+(IF(#REF!="","0",4)*#REF!)+(IF(#REF!="","0",4)*#REF!))</f>
        <v>#REF!</v>
      </c>
      <c r="G106" s="22" t="e">
        <f>((IF(#REF!="","0",5)*#REF!)+(IF(#REF!="","0",5)*#REF!)+(IF(#REF!="","0",5)*#REF!))</f>
        <v>#REF!</v>
      </c>
      <c r="H106" s="22" t="e">
        <f>((IF(#REF!="","0",6)*#REF!)+(IF(#REF!="","0",6)*#REF!)+(IF(#REF!="","0",6)*#REF!))</f>
        <v>#REF!</v>
      </c>
      <c r="I106" s="23" t="e">
        <f>((IF(#REF!="","0",7)*#REF!)+(IF(#REF!="","0",7)*#REF!)+(IF(#REF!="","0",7)*#REF!))</f>
        <v>#REF!</v>
      </c>
      <c r="J106" s="13" t="e">
        <f>SUM(C106:I106)</f>
        <v>#REF!</v>
      </c>
      <c r="K106" s="24" t="e">
        <f>J106/350</f>
        <v>#REF!</v>
      </c>
      <c r="L106" s="25"/>
    </row>
    <row r="107" spans="1:12" ht="13.5" hidden="1" thickBot="1">
      <c r="B107" s="20" t="s">
        <v>30</v>
      </c>
      <c r="C107" s="26" t="e">
        <f>((IF(#REF!="","0",1)*#REF!)+(IF(#REF!="","0",1)*#REF!)+(IF(#REF!="","0",1)*#REF!)+(IF(#REF!="","0",1)*#REF!)+(IF(#REF!="","0",1)*#REF!)+(IF(#REF!="","0",1)*#REF!)+(IF(#REF!="","0",1)*#REF!))</f>
        <v>#REF!</v>
      </c>
      <c r="D107" s="26" t="e">
        <f>((IF(#REF!="","0",2)*#REF!)+(IF(#REF!="","0",2)*#REF!)+(IF(#REF!="","0",2)*#REF!)+(IF(#REF!="","0",2)*#REF!)+(IF(#REF!="","0",2)*#REF!)+(IF(#REF!="","0",2)*#REF!)+(IF(#REF!="","0",2)*#REF!))</f>
        <v>#REF!</v>
      </c>
      <c r="E107" s="26" t="e">
        <f>((IF(#REF!="","0",3)*#REF!)+(IF(#REF!="","0",3)*#REF!)+(IF(#REF!="","0",3)*#REF!)+(IF(#REF!="","0",3)*#REF!)+(IF(#REF!="","0",3)*#REF!)+(IF(#REF!="","0",3)*#REF!)+(IF(#REF!="","0",3)*#REF!))</f>
        <v>#REF!</v>
      </c>
      <c r="F107" s="26" t="e">
        <f>((IF(#REF!="","0",4)*#REF!)+(IF(#REF!="","0",4)*#REF!)+(IF(#REF!="","0",4)*#REF!)+(IF(#REF!="","0",4)*#REF!)+(IF(#REF!="","0",4)*#REF!)+(IF(#REF!="","0",4)*#REF!)+(IF(#REF!="","0",4)*#REF!))</f>
        <v>#REF!</v>
      </c>
      <c r="G107" s="26" t="e">
        <f>((IF(#REF!="","0",5)*#REF!)+(IF(#REF!="","0",5)*#REF!)+(IF(#REF!="","0",5)*#REF!)+(IF(#REF!="","0",5)*#REF!)+(IF(#REF!="","0",5)*#REF!)+(IF(#REF!="","0",5)*#REF!)+(IF(#REF!="","0",5)*#REF!))</f>
        <v>#REF!</v>
      </c>
      <c r="H107" s="26" t="e">
        <f>((IF(#REF!="","0",6)*#REF!)+(IF(#REF!="","0",6)*#REF!)+(IF(#REF!="","0",6)*#REF!)+(IF(#REF!="","0",6)*#REF!)+(IF(#REF!="","0",6)*#REF!)+(IF(#REF!="","0",6)*#REF!)+(IF(#REF!="","0",6)*#REF!))</f>
        <v>#REF!</v>
      </c>
      <c r="I107" s="26" t="e">
        <f>((IF(#REF!="","0",7)*#REF!)+(IF(#REF!="","0",7)*#REF!)+(IF(#REF!="","0",7)*#REF!)+(IF(#REF!="","0",7)*#REF!)+(IF(#REF!="","0",7)*#REF!)+(IF(#REF!="","0",7)*#REF!)+(IF(#REF!="","0",7)*#REF!))</f>
        <v>#REF!</v>
      </c>
      <c r="J107" s="27" t="e">
        <f>SUM(C107:I107)</f>
        <v>#REF!</v>
      </c>
      <c r="K107" s="24" t="e">
        <f>J107/350</f>
        <v>#REF!</v>
      </c>
      <c r="L107" s="25"/>
    </row>
    <row r="108" spans="1:12" ht="13.5" hidden="1" thickBot="1">
      <c r="B108" s="28"/>
      <c r="C108" s="29"/>
      <c r="D108" s="29"/>
      <c r="E108" s="29"/>
      <c r="F108" s="29"/>
      <c r="G108" s="29"/>
      <c r="H108" s="29"/>
      <c r="I108" s="29"/>
      <c r="J108" s="29" t="e">
        <f>SUM(J106:J107)</f>
        <v>#REF!</v>
      </c>
      <c r="K108" s="30" t="e">
        <f>IF(J108&lt;490,0,J108/700)</f>
        <v>#REF!</v>
      </c>
      <c r="L108" s="25"/>
    </row>
  </sheetData>
  <mergeCells count="134">
    <mergeCell ref="G12:H12"/>
    <mergeCell ref="I12:J12"/>
    <mergeCell ref="G13:H13"/>
    <mergeCell ref="I13:J13"/>
    <mergeCell ref="B22:C22"/>
    <mergeCell ref="D22:F22"/>
    <mergeCell ref="G22:H22"/>
    <mergeCell ref="I22:J22"/>
    <mergeCell ref="G15:H15"/>
    <mergeCell ref="I15:J15"/>
    <mergeCell ref="B16:F16"/>
    <mergeCell ref="G16:H16"/>
    <mergeCell ref="I16:J16"/>
    <mergeCell ref="B17:C17"/>
    <mergeCell ref="D17:F17"/>
    <mergeCell ref="G17:H17"/>
    <mergeCell ref="I17:J17"/>
    <mergeCell ref="B15:F15"/>
    <mergeCell ref="B7:F7"/>
    <mergeCell ref="C5:F5"/>
    <mergeCell ref="B6:F6"/>
    <mergeCell ref="G6:H6"/>
    <mergeCell ref="I6:J6"/>
    <mergeCell ref="G14:H14"/>
    <mergeCell ref="I14:J14"/>
    <mergeCell ref="B12:F12"/>
    <mergeCell ref="B13:F13"/>
    <mergeCell ref="B14:F14"/>
    <mergeCell ref="G11:H11"/>
    <mergeCell ref="I11:J11"/>
    <mergeCell ref="G7:H7"/>
    <mergeCell ref="I7:J7"/>
    <mergeCell ref="C1:F1"/>
    <mergeCell ref="H1:J1"/>
    <mergeCell ref="C2:F2"/>
    <mergeCell ref="H2:J3"/>
    <mergeCell ref="C3:F3"/>
    <mergeCell ref="C4:F4"/>
    <mergeCell ref="B8:F8"/>
    <mergeCell ref="B9:F9"/>
    <mergeCell ref="B10:F10"/>
    <mergeCell ref="B11:F11"/>
    <mergeCell ref="G8:H8"/>
    <mergeCell ref="I8:J8"/>
    <mergeCell ref="G9:H9"/>
    <mergeCell ref="I9:J9"/>
    <mergeCell ref="G10:H10"/>
    <mergeCell ref="I10:J10"/>
    <mergeCell ref="G24:H24"/>
    <mergeCell ref="I24:J24"/>
    <mergeCell ref="B23:C23"/>
    <mergeCell ref="D23:F23"/>
    <mergeCell ref="G23:H23"/>
    <mergeCell ref="I23:J23"/>
    <mergeCell ref="B19:C19"/>
    <mergeCell ref="D19:F19"/>
    <mergeCell ref="G19:H19"/>
    <mergeCell ref="I19:J19"/>
    <mergeCell ref="B18:C18"/>
    <mergeCell ref="D18:F18"/>
    <mergeCell ref="G18:H18"/>
    <mergeCell ref="I18:J18"/>
    <mergeCell ref="G21:H21"/>
    <mergeCell ref="I21:J21"/>
    <mergeCell ref="B20:C20"/>
    <mergeCell ref="D20:F20"/>
    <mergeCell ref="G20:H20"/>
    <mergeCell ref="I20:J20"/>
    <mergeCell ref="B32:C32"/>
    <mergeCell ref="B33:C33"/>
    <mergeCell ref="B35:C35"/>
    <mergeCell ref="B36:C36"/>
    <mergeCell ref="B21:C21"/>
    <mergeCell ref="D21:F21"/>
    <mergeCell ref="B24:C24"/>
    <mergeCell ref="D24:F24"/>
    <mergeCell ref="D25:G25"/>
    <mergeCell ref="H25:J25"/>
    <mergeCell ref="B27:C27"/>
    <mergeCell ref="B28:C28"/>
    <mergeCell ref="B29:C29"/>
    <mergeCell ref="B31:C31"/>
    <mergeCell ref="C50:F50"/>
    <mergeCell ref="C51:F51"/>
    <mergeCell ref="D53:G53"/>
    <mergeCell ref="H53:J53"/>
    <mergeCell ref="B37:C37"/>
    <mergeCell ref="D38:G38"/>
    <mergeCell ref="B55:C55"/>
    <mergeCell ref="B56:C56"/>
    <mergeCell ref="H38:K38"/>
    <mergeCell ref="B39:K39"/>
    <mergeCell ref="B40:K40"/>
    <mergeCell ref="C47:F47"/>
    <mergeCell ref="H47:J47"/>
    <mergeCell ref="C48:F48"/>
    <mergeCell ref="H48:J49"/>
    <mergeCell ref="C49:F49"/>
    <mergeCell ref="B63:C63"/>
    <mergeCell ref="C65:F65"/>
    <mergeCell ref="H65:J65"/>
    <mergeCell ref="C66:F66"/>
    <mergeCell ref="H66:J67"/>
    <mergeCell ref="C67:F67"/>
    <mergeCell ref="B78:C78"/>
    <mergeCell ref="B79:C79"/>
    <mergeCell ref="B81:C81"/>
    <mergeCell ref="B82:C82"/>
    <mergeCell ref="C68:F68"/>
    <mergeCell ref="B57:C57"/>
    <mergeCell ref="B58:C58"/>
    <mergeCell ref="B60:C60"/>
    <mergeCell ref="B61:C61"/>
    <mergeCell ref="B62:C62"/>
    <mergeCell ref="C92:D92"/>
    <mergeCell ref="E92:G93"/>
    <mergeCell ref="B83:C83"/>
    <mergeCell ref="B85:C85"/>
    <mergeCell ref="C69:F69"/>
    <mergeCell ref="B72:C72"/>
    <mergeCell ref="B73:C73"/>
    <mergeCell ref="B74:C74"/>
    <mergeCell ref="B76:C76"/>
    <mergeCell ref="B77:C77"/>
    <mergeCell ref="H92:K93"/>
    <mergeCell ref="C93:D93"/>
    <mergeCell ref="B95:K95"/>
    <mergeCell ref="B96:K96"/>
    <mergeCell ref="B105:K105"/>
    <mergeCell ref="B86:C86"/>
    <mergeCell ref="B87:C87"/>
    <mergeCell ref="B88:C88"/>
    <mergeCell ref="D89:G89"/>
    <mergeCell ref="H89:K89"/>
  </mergeCells>
  <phoneticPr fontId="0" type="noConversion"/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6" min="1" max="10" man="1"/>
  </rowBreaks>
  <colBreaks count="1" manualBreakCount="1">
    <brk id="1" max="1048575" man="1"/>
  </col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08"/>
  <sheetViews>
    <sheetView topLeftCell="B87" zoomScaleNormal="100" zoomScaleSheetLayoutView="91" zoomScalePageLayoutView="146" workbookViewId="0">
      <selection activeCell="B96" sqref="B96:K96"/>
    </sheetView>
  </sheetViews>
  <sheetFormatPr defaultColWidth="8.85546875" defaultRowHeight="12.75"/>
  <cols>
    <col min="1" max="1" width="6.7109375" hidden="1" customWidth="1"/>
    <col min="2" max="2" width="50.85546875" customWidth="1"/>
    <col min="3" max="3" width="12.42578125" customWidth="1"/>
    <col min="4" max="4" width="6.42578125" customWidth="1"/>
    <col min="5" max="5" width="6.7109375" customWidth="1"/>
    <col min="6" max="6" width="6.42578125" customWidth="1"/>
    <col min="7" max="10" width="6.7109375" customWidth="1"/>
    <col min="11" max="11" width="12.42578125" customWidth="1"/>
    <col min="12" max="12" width="40.42578125" style="3" bestFit="1" customWidth="1"/>
  </cols>
  <sheetData>
    <row r="1" spans="2:12" ht="15" customHeight="1">
      <c r="B1" s="96" t="s">
        <v>0</v>
      </c>
      <c r="C1" s="140" t="s">
        <v>60</v>
      </c>
      <c r="D1" s="140"/>
      <c r="E1" s="140"/>
      <c r="F1" s="141"/>
      <c r="G1" s="2"/>
      <c r="H1" s="142" t="s">
        <v>1</v>
      </c>
      <c r="I1" s="143"/>
      <c r="J1" s="143"/>
    </row>
    <row r="2" spans="2:12" ht="15" customHeight="1">
      <c r="B2" s="87" t="s">
        <v>2</v>
      </c>
      <c r="C2" s="144"/>
      <c r="D2" s="144"/>
      <c r="E2" s="144"/>
      <c r="F2" s="145"/>
      <c r="G2" s="5"/>
      <c r="H2" s="131">
        <v>2018</v>
      </c>
      <c r="I2" s="132"/>
      <c r="J2" s="133"/>
    </row>
    <row r="3" spans="2:12" ht="15">
      <c r="B3" s="88" t="s">
        <v>3</v>
      </c>
      <c r="C3" s="144" t="s">
        <v>61</v>
      </c>
      <c r="D3" s="144"/>
      <c r="E3" s="144"/>
      <c r="F3" s="145"/>
      <c r="G3" s="6"/>
      <c r="H3" s="134"/>
      <c r="I3" s="135"/>
      <c r="J3" s="136"/>
    </row>
    <row r="4" spans="2:12" ht="15">
      <c r="B4" s="89" t="s">
        <v>4</v>
      </c>
      <c r="C4" s="146" t="s">
        <v>4</v>
      </c>
      <c r="D4" s="146"/>
      <c r="E4" s="146"/>
      <c r="F4" s="147"/>
      <c r="G4" s="7"/>
      <c r="H4" s="7"/>
      <c r="I4" s="7"/>
      <c r="J4" s="8"/>
    </row>
    <row r="5" spans="2:12" ht="15.75" thickBot="1">
      <c r="B5" s="90" t="s">
        <v>5</v>
      </c>
      <c r="C5" s="148" t="s">
        <v>75</v>
      </c>
      <c r="D5" s="148"/>
      <c r="E5" s="148"/>
      <c r="F5" s="149"/>
      <c r="G5" s="9"/>
      <c r="H5" s="9"/>
      <c r="I5" s="9"/>
      <c r="J5" s="9"/>
    </row>
    <row r="6" spans="2:12" ht="20.25" customHeight="1">
      <c r="B6" s="189" t="s">
        <v>81</v>
      </c>
      <c r="C6" s="190"/>
      <c r="D6" s="190"/>
      <c r="E6" s="190"/>
      <c r="F6" s="190"/>
      <c r="G6" s="191" t="s">
        <v>7</v>
      </c>
      <c r="H6" s="192"/>
      <c r="I6" s="191" t="s">
        <v>8</v>
      </c>
      <c r="J6" s="193"/>
    </row>
    <row r="7" spans="2:12" s="10" customFormat="1" ht="12.75" customHeight="1">
      <c r="B7" s="186" t="s">
        <v>85</v>
      </c>
      <c r="C7" s="187"/>
      <c r="D7" s="187"/>
      <c r="E7" s="187"/>
      <c r="F7" s="188"/>
      <c r="G7" s="183"/>
      <c r="H7" s="183"/>
      <c r="I7" s="184"/>
      <c r="J7" s="185"/>
      <c r="L7" s="3"/>
    </row>
    <row r="8" spans="2:12">
      <c r="B8" s="180"/>
      <c r="C8" s="181"/>
      <c r="D8" s="181"/>
      <c r="E8" s="181"/>
      <c r="F8" s="182"/>
      <c r="G8" s="165"/>
      <c r="H8" s="165"/>
      <c r="I8" s="166"/>
      <c r="J8" s="167"/>
    </row>
    <row r="9" spans="2:12">
      <c r="B9" s="180"/>
      <c r="C9" s="181"/>
      <c r="D9" s="181"/>
      <c r="E9" s="181"/>
      <c r="F9" s="182"/>
      <c r="G9" s="165"/>
      <c r="H9" s="165"/>
      <c r="I9" s="166"/>
      <c r="J9" s="167"/>
    </row>
    <row r="10" spans="2:12">
      <c r="B10" s="180"/>
      <c r="C10" s="181"/>
      <c r="D10" s="181"/>
      <c r="E10" s="181"/>
      <c r="F10" s="182"/>
      <c r="G10" s="165"/>
      <c r="H10" s="165"/>
      <c r="I10" s="166"/>
      <c r="J10" s="167"/>
    </row>
    <row r="11" spans="2:12">
      <c r="B11" s="180"/>
      <c r="C11" s="181"/>
      <c r="D11" s="181"/>
      <c r="E11" s="181"/>
      <c r="F11" s="182"/>
      <c r="G11" s="165"/>
      <c r="H11" s="165"/>
      <c r="I11" s="166"/>
      <c r="J11" s="167"/>
    </row>
    <row r="12" spans="2:12">
      <c r="B12" s="180"/>
      <c r="C12" s="181"/>
      <c r="D12" s="181"/>
      <c r="E12" s="181"/>
      <c r="F12" s="182"/>
      <c r="G12" s="165"/>
      <c r="H12" s="165"/>
      <c r="I12" s="166"/>
      <c r="J12" s="167"/>
    </row>
    <row r="13" spans="2:12">
      <c r="B13" s="180"/>
      <c r="C13" s="181"/>
      <c r="D13" s="181"/>
      <c r="E13" s="181"/>
      <c r="F13" s="182"/>
      <c r="G13" s="165"/>
      <c r="H13" s="165"/>
      <c r="I13" s="166"/>
      <c r="J13" s="167"/>
    </row>
    <row r="14" spans="2:12">
      <c r="B14" s="180"/>
      <c r="C14" s="181"/>
      <c r="D14" s="181"/>
      <c r="E14" s="181"/>
      <c r="F14" s="182"/>
      <c r="G14" s="165"/>
      <c r="H14" s="165"/>
      <c r="I14" s="166"/>
      <c r="J14" s="167"/>
    </row>
    <row r="15" spans="2:12">
      <c r="B15" s="180"/>
      <c r="C15" s="181"/>
      <c r="D15" s="181"/>
      <c r="E15" s="181"/>
      <c r="F15" s="182"/>
      <c r="G15" s="165"/>
      <c r="H15" s="165"/>
      <c r="I15" s="166"/>
      <c r="J15" s="167"/>
    </row>
    <row r="16" spans="2:12">
      <c r="B16" s="180"/>
      <c r="C16" s="181"/>
      <c r="D16" s="181"/>
      <c r="E16" s="181"/>
      <c r="F16" s="182"/>
      <c r="G16" s="165"/>
      <c r="H16" s="165"/>
      <c r="I16" s="166"/>
      <c r="J16" s="167"/>
    </row>
    <row r="17" spans="1:12">
      <c r="A17" s="11"/>
      <c r="B17" s="194" t="s">
        <v>84</v>
      </c>
      <c r="C17" s="195"/>
      <c r="D17" s="196" t="s">
        <v>9</v>
      </c>
      <c r="E17" s="196"/>
      <c r="F17" s="196"/>
      <c r="G17" s="183"/>
      <c r="H17" s="183"/>
      <c r="I17" s="184"/>
      <c r="J17" s="185"/>
    </row>
    <row r="18" spans="1:12">
      <c r="A18" s="11"/>
      <c r="B18" s="168"/>
      <c r="C18" s="169"/>
      <c r="D18" s="164"/>
      <c r="E18" s="164"/>
      <c r="F18" s="164"/>
      <c r="G18" s="165"/>
      <c r="H18" s="165"/>
      <c r="I18" s="166"/>
      <c r="J18" s="167"/>
    </row>
    <row r="19" spans="1:12">
      <c r="A19" s="11"/>
      <c r="B19" s="163"/>
      <c r="C19" s="164"/>
      <c r="D19" s="164"/>
      <c r="E19" s="164"/>
      <c r="F19" s="164"/>
      <c r="G19" s="165"/>
      <c r="H19" s="165"/>
      <c r="I19" s="166"/>
      <c r="J19" s="167"/>
    </row>
    <row r="20" spans="1:12">
      <c r="A20" s="11"/>
      <c r="B20" s="163"/>
      <c r="C20" s="164"/>
      <c r="D20" s="164"/>
      <c r="E20" s="164"/>
      <c r="F20" s="164"/>
      <c r="G20" s="165"/>
      <c r="H20" s="165"/>
      <c r="I20" s="166"/>
      <c r="J20" s="167"/>
    </row>
    <row r="21" spans="1:12">
      <c r="A21" s="11"/>
      <c r="B21" s="163"/>
      <c r="C21" s="164"/>
      <c r="D21" s="164"/>
      <c r="E21" s="164"/>
      <c r="F21" s="164"/>
      <c r="G21" s="165"/>
      <c r="H21" s="165"/>
      <c r="I21" s="166"/>
      <c r="J21" s="167"/>
    </row>
    <row r="22" spans="1:12">
      <c r="A22" s="11"/>
      <c r="B22" s="163"/>
      <c r="C22" s="164"/>
      <c r="D22" s="164"/>
      <c r="E22" s="164"/>
      <c r="F22" s="164"/>
      <c r="G22" s="165"/>
      <c r="H22" s="165"/>
      <c r="I22" s="166"/>
      <c r="J22" s="167"/>
    </row>
    <row r="23" spans="1:12" ht="13.5" thickBot="1">
      <c r="A23" s="11"/>
      <c r="B23" s="175"/>
      <c r="C23" s="176"/>
      <c r="D23" s="176"/>
      <c r="E23" s="176"/>
      <c r="F23" s="176"/>
      <c r="G23" s="177"/>
      <c r="H23" s="177"/>
      <c r="I23" s="178"/>
      <c r="J23" s="179"/>
    </row>
    <row r="24" spans="1:12" s="13" customFormat="1" ht="13.5" thickBot="1">
      <c r="A24" s="12"/>
      <c r="B24" s="170"/>
      <c r="C24" s="171"/>
      <c r="D24" s="172"/>
      <c r="E24" s="172"/>
      <c r="F24" s="172"/>
      <c r="G24" s="173"/>
      <c r="H24" s="173"/>
      <c r="I24" s="174"/>
      <c r="J24" s="174"/>
      <c r="L24" s="14"/>
    </row>
    <row r="25" spans="1:12" ht="35.25" customHeight="1" thickBot="1">
      <c r="A25" s="15"/>
      <c r="B25" s="45" t="s">
        <v>32</v>
      </c>
      <c r="C25" s="46" t="s">
        <v>12</v>
      </c>
      <c r="D25" s="157" t="s">
        <v>38</v>
      </c>
      <c r="E25" s="157"/>
      <c r="F25" s="157"/>
      <c r="G25" s="158"/>
      <c r="H25" s="159">
        <v>0.51</v>
      </c>
      <c r="I25" s="160"/>
      <c r="J25" s="161"/>
    </row>
    <row r="26" spans="1:12" ht="35.25" customHeight="1" thickBot="1">
      <c r="A26" s="15"/>
      <c r="B26" s="49" t="s">
        <v>10</v>
      </c>
      <c r="C26" s="50">
        <v>10</v>
      </c>
      <c r="D26" s="51">
        <v>1</v>
      </c>
      <c r="E26" s="51">
        <v>2</v>
      </c>
      <c r="F26" s="51">
        <v>3</v>
      </c>
      <c r="G26" s="52">
        <v>4</v>
      </c>
      <c r="H26" s="53">
        <v>5</v>
      </c>
      <c r="I26" s="53">
        <v>6</v>
      </c>
      <c r="J26" s="53">
        <v>7</v>
      </c>
      <c r="K26" s="44">
        <f>SUM(D29:J29)/2</f>
        <v>0</v>
      </c>
    </row>
    <row r="27" spans="1:12" ht="35.25" customHeight="1">
      <c r="A27" s="15"/>
      <c r="B27" s="114" t="s">
        <v>70</v>
      </c>
      <c r="C27" s="114"/>
      <c r="D27" s="34"/>
      <c r="E27" s="34"/>
      <c r="F27" s="34"/>
      <c r="G27" s="35"/>
      <c r="H27" s="31" t="s">
        <v>31</v>
      </c>
      <c r="I27" s="31"/>
      <c r="J27" s="31"/>
    </row>
    <row r="28" spans="1:12" ht="35.25" customHeight="1" thickBot="1">
      <c r="A28" s="15"/>
      <c r="B28" s="114" t="s">
        <v>71</v>
      </c>
      <c r="C28" s="114"/>
      <c r="D28" s="34"/>
      <c r="E28" s="34"/>
      <c r="F28" s="34"/>
      <c r="G28" s="35"/>
      <c r="H28" s="31"/>
      <c r="I28" s="31"/>
      <c r="J28" s="31"/>
    </row>
    <row r="29" spans="1:12" ht="35.25" hidden="1" customHeight="1" thickBot="1">
      <c r="A29" s="15"/>
      <c r="B29" s="162"/>
      <c r="C29" s="162"/>
      <c r="D29" s="36">
        <f>((IF(D27="X",D26,"0")+(IF(D28="X",D26,"0"))))</f>
        <v>0</v>
      </c>
      <c r="E29" s="36">
        <f t="shared" ref="E29:J29" si="0">((IF(E27="X",E26,"0")+(IF(E28="X",E26,"0"))))</f>
        <v>0</v>
      </c>
      <c r="F29" s="36">
        <f t="shared" si="0"/>
        <v>0</v>
      </c>
      <c r="G29" s="37">
        <f t="shared" si="0"/>
        <v>0</v>
      </c>
      <c r="H29" s="39">
        <f t="shared" si="0"/>
        <v>0</v>
      </c>
      <c r="I29" s="39">
        <f t="shared" si="0"/>
        <v>0</v>
      </c>
      <c r="J29" s="39">
        <f t="shared" si="0"/>
        <v>0</v>
      </c>
    </row>
    <row r="30" spans="1:12" ht="35.25" customHeight="1" thickBot="1">
      <c r="A30" s="15"/>
      <c r="B30" s="47" t="s">
        <v>11</v>
      </c>
      <c r="C30" s="48">
        <v>10</v>
      </c>
      <c r="D30" s="51">
        <v>1</v>
      </c>
      <c r="E30" s="51">
        <v>2</v>
      </c>
      <c r="F30" s="51">
        <v>3</v>
      </c>
      <c r="G30" s="52">
        <v>4</v>
      </c>
      <c r="H30" s="53">
        <v>5</v>
      </c>
      <c r="I30" s="53">
        <v>6</v>
      </c>
      <c r="J30" s="53">
        <v>7</v>
      </c>
      <c r="K30" s="44">
        <f>SUM(D33:J33)/2</f>
        <v>0</v>
      </c>
    </row>
    <row r="31" spans="1:12" ht="35.25" customHeight="1">
      <c r="A31" s="15"/>
      <c r="B31" s="114" t="s">
        <v>35</v>
      </c>
      <c r="C31" s="114"/>
      <c r="D31" s="34"/>
      <c r="E31" s="34"/>
      <c r="F31" s="34"/>
      <c r="G31" s="35"/>
      <c r="H31" s="31"/>
      <c r="I31" s="31"/>
      <c r="J31" s="31"/>
    </row>
    <row r="32" spans="1:12" ht="35.25" customHeight="1" thickBot="1">
      <c r="A32" s="15"/>
      <c r="B32" s="114" t="s">
        <v>36</v>
      </c>
      <c r="C32" s="114"/>
      <c r="D32" s="34"/>
      <c r="E32" s="34"/>
      <c r="F32" s="34"/>
      <c r="G32" s="35"/>
      <c r="H32" s="31"/>
      <c r="I32" s="31"/>
      <c r="J32" s="31"/>
    </row>
    <row r="33" spans="1:11" ht="35.25" hidden="1" customHeight="1">
      <c r="A33" s="15"/>
      <c r="B33" s="162"/>
      <c r="C33" s="162"/>
      <c r="D33" s="36">
        <f>((IF(D31="X",D30,"0")+(IF(D32="X",D30,"0"))))</f>
        <v>0</v>
      </c>
      <c r="E33" s="36">
        <f t="shared" ref="E33:J33" si="1">((IF(E31="X",E30,"0")+(IF(E32="X",E30,"0"))))</f>
        <v>0</v>
      </c>
      <c r="F33" s="36">
        <f t="shared" si="1"/>
        <v>0</v>
      </c>
      <c r="G33" s="37">
        <f t="shared" si="1"/>
        <v>0</v>
      </c>
      <c r="H33" s="39">
        <f t="shared" si="1"/>
        <v>0</v>
      </c>
      <c r="I33" s="39">
        <f t="shared" si="1"/>
        <v>0</v>
      </c>
      <c r="J33" s="39">
        <f t="shared" si="1"/>
        <v>0</v>
      </c>
    </row>
    <row r="34" spans="1:11" ht="35.25" customHeight="1" thickBot="1">
      <c r="A34" s="15"/>
      <c r="B34" s="47" t="s">
        <v>37</v>
      </c>
      <c r="C34" s="48">
        <v>31</v>
      </c>
      <c r="D34" s="51">
        <v>1</v>
      </c>
      <c r="E34" s="51">
        <v>2</v>
      </c>
      <c r="F34" s="51">
        <v>3</v>
      </c>
      <c r="G34" s="52">
        <v>4</v>
      </c>
      <c r="H34" s="53">
        <v>5</v>
      </c>
      <c r="I34" s="53">
        <v>6</v>
      </c>
      <c r="J34" s="53">
        <v>7</v>
      </c>
      <c r="K34" s="44">
        <f>SUM(D37:J37)/2</f>
        <v>0</v>
      </c>
    </row>
    <row r="35" spans="1:11" ht="35.25" customHeight="1">
      <c r="A35" s="15"/>
      <c r="B35" s="114" t="s">
        <v>79</v>
      </c>
      <c r="C35" s="114"/>
      <c r="D35" s="34"/>
      <c r="E35" s="34"/>
      <c r="F35" s="34"/>
      <c r="G35" s="35"/>
      <c r="H35" s="31"/>
      <c r="I35" s="31"/>
      <c r="J35" s="31"/>
    </row>
    <row r="36" spans="1:11" ht="35.25" customHeight="1" thickBot="1">
      <c r="A36" s="15"/>
      <c r="B36" s="114" t="s">
        <v>80</v>
      </c>
      <c r="C36" s="114"/>
      <c r="D36" s="34"/>
      <c r="E36" s="34"/>
      <c r="F36" s="34"/>
      <c r="G36" s="35"/>
      <c r="H36" s="31"/>
      <c r="I36" s="31"/>
      <c r="J36" s="31" t="s">
        <v>31</v>
      </c>
    </row>
    <row r="37" spans="1:11" ht="35.25" hidden="1" customHeight="1" thickBot="1">
      <c r="A37" s="15"/>
      <c r="B37" s="115"/>
      <c r="C37" s="115"/>
      <c r="D37" s="41">
        <f>((IF(D35="X",D34,"0")+(IF(D36="X",D34,"0"))))</f>
        <v>0</v>
      </c>
      <c r="E37" s="41">
        <f t="shared" ref="E37:J37" si="2">((IF(E35="X",E34,"0")+(IF(E36="X",E34,"0"))))</f>
        <v>0</v>
      </c>
      <c r="F37" s="41">
        <f t="shared" si="2"/>
        <v>0</v>
      </c>
      <c r="G37" s="42">
        <f t="shared" si="2"/>
        <v>0</v>
      </c>
      <c r="H37" s="43">
        <f t="shared" si="2"/>
        <v>0</v>
      </c>
      <c r="I37" s="43">
        <f t="shared" si="2"/>
        <v>0</v>
      </c>
      <c r="J37" s="43">
        <f t="shared" si="2"/>
        <v>0</v>
      </c>
    </row>
    <row r="38" spans="1:11" s="19" customFormat="1" ht="45" customHeight="1" thickBot="1">
      <c r="B38" s="84" t="s">
        <v>58</v>
      </c>
      <c r="C38" s="85">
        <f>C34+C30+C26</f>
        <v>51</v>
      </c>
      <c r="D38" s="155">
        <f>(K26*C26)+(K30*C30)+(K34*C34)</f>
        <v>0</v>
      </c>
      <c r="E38" s="156"/>
      <c r="F38" s="156"/>
      <c r="G38" s="156"/>
      <c r="H38" s="137">
        <f>D38/(C38*7)</f>
        <v>0</v>
      </c>
      <c r="I38" s="138"/>
      <c r="J38" s="138"/>
      <c r="K38" s="139"/>
    </row>
    <row r="39" spans="1:11" s="86" customFormat="1" ht="13.5" thickBot="1">
      <c r="B39" s="105" t="s">
        <v>19</v>
      </c>
      <c r="C39" s="106"/>
      <c r="D39" s="106"/>
      <c r="E39" s="106"/>
      <c r="F39" s="106"/>
      <c r="G39" s="106"/>
      <c r="H39" s="106"/>
      <c r="I39" s="106"/>
      <c r="J39" s="106"/>
      <c r="K39" s="107"/>
    </row>
    <row r="40" spans="1:11" s="86" customFormat="1" ht="25.5" customHeight="1">
      <c r="B40" s="108" t="s">
        <v>62</v>
      </c>
      <c r="C40" s="109"/>
      <c r="D40" s="109"/>
      <c r="E40" s="109"/>
      <c r="F40" s="109"/>
      <c r="G40" s="109"/>
      <c r="H40" s="109"/>
      <c r="I40" s="109"/>
      <c r="J40" s="109"/>
      <c r="K40" s="110"/>
    </row>
    <row r="41" spans="1:11" s="86" customFormat="1">
      <c r="B41" s="78"/>
      <c r="C41" s="40"/>
      <c r="D41" s="40"/>
      <c r="E41" s="40"/>
      <c r="F41" s="40"/>
      <c r="G41" s="40"/>
      <c r="H41" s="40"/>
      <c r="I41" s="40"/>
      <c r="J41" s="40"/>
      <c r="K41" s="79"/>
    </row>
    <row r="42" spans="1:11" s="86" customFormat="1">
      <c r="B42" s="78"/>
      <c r="C42" s="40"/>
      <c r="D42" s="40"/>
      <c r="E42" s="40"/>
      <c r="F42" s="40"/>
      <c r="G42" s="40"/>
      <c r="H42" s="40"/>
      <c r="I42" s="40"/>
      <c r="J42" s="40"/>
      <c r="K42" s="79"/>
    </row>
    <row r="43" spans="1:11" s="86" customFormat="1">
      <c r="B43" s="78"/>
      <c r="C43" s="40"/>
      <c r="D43" s="40"/>
      <c r="E43" s="40"/>
      <c r="F43" s="40"/>
      <c r="G43" s="40"/>
      <c r="H43" s="40"/>
      <c r="I43" s="40"/>
      <c r="J43" s="40"/>
      <c r="K43" s="79"/>
    </row>
    <row r="44" spans="1:11" s="86" customFormat="1">
      <c r="B44" s="78"/>
      <c r="C44" s="40"/>
      <c r="D44" s="40"/>
      <c r="E44" s="40"/>
      <c r="F44" s="40"/>
      <c r="G44" s="40"/>
      <c r="H44" s="40"/>
      <c r="I44" s="40"/>
      <c r="J44" s="40"/>
      <c r="K44" s="79"/>
    </row>
    <row r="45" spans="1:11" s="86" customFormat="1">
      <c r="B45" s="78"/>
      <c r="C45" s="40"/>
      <c r="D45" s="40"/>
      <c r="E45" s="40"/>
      <c r="F45" s="40"/>
      <c r="G45" s="40"/>
      <c r="H45" s="40"/>
      <c r="I45" s="40"/>
      <c r="J45" s="40"/>
      <c r="K45" s="79"/>
    </row>
    <row r="46" spans="1:11" s="19" customFormat="1" ht="13.5" thickBot="1">
      <c r="B46" s="80"/>
      <c r="C46" s="81"/>
      <c r="D46" s="81"/>
      <c r="E46" s="81"/>
      <c r="F46" s="81"/>
      <c r="G46" s="81"/>
      <c r="H46" s="81"/>
      <c r="I46" s="81"/>
      <c r="J46" s="81"/>
      <c r="K46" s="82"/>
    </row>
    <row r="47" spans="1:11" s="19" customFormat="1" ht="15">
      <c r="B47" s="96" t="s">
        <v>0</v>
      </c>
      <c r="C47" s="140" t="s">
        <v>60</v>
      </c>
      <c r="D47" s="140"/>
      <c r="E47" s="140"/>
      <c r="F47" s="141"/>
      <c r="G47" s="40"/>
      <c r="H47" s="142" t="s">
        <v>1</v>
      </c>
      <c r="I47" s="143"/>
      <c r="J47" s="143"/>
      <c r="K47" s="13"/>
    </row>
    <row r="48" spans="1:11" s="19" customFormat="1" ht="14.25">
      <c r="B48" s="87" t="s">
        <v>2</v>
      </c>
      <c r="C48" s="144"/>
      <c r="D48" s="144"/>
      <c r="E48" s="144"/>
      <c r="F48" s="145"/>
      <c r="G48" s="40"/>
      <c r="H48" s="131">
        <f>H2</f>
        <v>2018</v>
      </c>
      <c r="I48" s="132"/>
      <c r="J48" s="133"/>
      <c r="K48" s="13"/>
    </row>
    <row r="49" spans="1:11" s="19" customFormat="1" ht="14.25">
      <c r="B49" s="88" t="s">
        <v>3</v>
      </c>
      <c r="C49" s="144" t="str">
        <f>C3</f>
        <v>Nome Cognome</v>
      </c>
      <c r="D49" s="144"/>
      <c r="E49" s="144"/>
      <c r="F49" s="145"/>
      <c r="G49" s="40"/>
      <c r="H49" s="134"/>
      <c r="I49" s="135"/>
      <c r="J49" s="136"/>
      <c r="K49" s="13"/>
    </row>
    <row r="50" spans="1:11" s="19" customFormat="1" ht="14.25">
      <c r="B50" s="89" t="s">
        <v>4</v>
      </c>
      <c r="C50" s="146" t="str">
        <f>C4</f>
        <v>Categoria</v>
      </c>
      <c r="D50" s="146"/>
      <c r="E50" s="146"/>
      <c r="F50" s="147"/>
      <c r="G50" s="40"/>
      <c r="H50" s="40"/>
      <c r="I50" s="40"/>
      <c r="J50" s="40"/>
      <c r="K50" s="13"/>
    </row>
    <row r="51" spans="1:11" s="19" customFormat="1" ht="15" thickBot="1">
      <c r="B51" s="90" t="s">
        <v>5</v>
      </c>
      <c r="C51" s="148" t="str">
        <f>C5</f>
        <v>Operatori Scolastici</v>
      </c>
      <c r="D51" s="148"/>
      <c r="E51" s="148"/>
      <c r="F51" s="149"/>
      <c r="G51" s="40"/>
      <c r="H51" s="40"/>
      <c r="I51" s="40"/>
      <c r="J51" s="40"/>
      <c r="K51" s="13"/>
    </row>
    <row r="52" spans="1:11" s="19" customFormat="1" ht="13.5" thickBot="1">
      <c r="B52" s="78"/>
      <c r="C52" s="40"/>
      <c r="D52" s="40"/>
      <c r="E52" s="40"/>
      <c r="F52" s="40"/>
      <c r="G52" s="40"/>
      <c r="H52" s="40"/>
      <c r="I52" s="40"/>
      <c r="J52" s="40"/>
      <c r="K52" s="13"/>
    </row>
    <row r="53" spans="1:11" ht="42.95" customHeight="1" thickBot="1">
      <c r="A53" s="16"/>
      <c r="B53" s="91" t="s">
        <v>41</v>
      </c>
      <c r="C53" s="92" t="s">
        <v>12</v>
      </c>
      <c r="D53" s="150" t="s">
        <v>38</v>
      </c>
      <c r="E53" s="150"/>
      <c r="F53" s="150"/>
      <c r="G53" s="151"/>
      <c r="H53" s="152">
        <v>0.49</v>
      </c>
      <c r="I53" s="153"/>
      <c r="J53" s="154"/>
    </row>
    <row r="54" spans="1:11" ht="35.25" customHeight="1" thickBot="1">
      <c r="A54" s="15"/>
      <c r="B54" s="54" t="s">
        <v>13</v>
      </c>
      <c r="C54" s="55">
        <v>10</v>
      </c>
      <c r="D54" s="60">
        <v>1</v>
      </c>
      <c r="E54" s="60">
        <v>2</v>
      </c>
      <c r="F54" s="60">
        <v>3</v>
      </c>
      <c r="G54" s="61">
        <v>4</v>
      </c>
      <c r="H54" s="62">
        <v>5</v>
      </c>
      <c r="I54" s="62">
        <v>6</v>
      </c>
      <c r="J54" s="63">
        <v>7</v>
      </c>
      <c r="K54" s="33">
        <f>SUM(D58:J58)/2</f>
        <v>0</v>
      </c>
    </row>
    <row r="55" spans="1:11" ht="35.25" customHeight="1">
      <c r="A55" s="15"/>
      <c r="B55" s="114" t="s">
        <v>72</v>
      </c>
      <c r="C55" s="114"/>
      <c r="D55" s="34"/>
      <c r="E55" s="34"/>
      <c r="F55" s="34"/>
      <c r="G55" s="35"/>
      <c r="H55" s="31"/>
      <c r="I55" s="31"/>
      <c r="J55" s="31"/>
    </row>
    <row r="56" spans="1:11" ht="35.25" hidden="1" customHeight="1">
      <c r="A56" s="15"/>
      <c r="B56" s="114" t="s">
        <v>45</v>
      </c>
      <c r="C56" s="114"/>
      <c r="D56" s="34"/>
      <c r="E56" s="34"/>
      <c r="F56" s="34"/>
      <c r="G56" s="35"/>
      <c r="H56" s="31"/>
      <c r="I56" s="31"/>
      <c r="J56" s="31"/>
    </row>
    <row r="57" spans="1:11" ht="35.25" customHeight="1" thickBot="1">
      <c r="A57" s="15"/>
      <c r="B57" s="114" t="s">
        <v>46</v>
      </c>
      <c r="C57" s="114"/>
      <c r="D57" s="34"/>
      <c r="E57" s="34"/>
      <c r="F57" s="34"/>
      <c r="G57" s="35"/>
      <c r="H57" s="31"/>
      <c r="I57" s="31"/>
      <c r="J57" s="31"/>
    </row>
    <row r="58" spans="1:11" ht="13.5" hidden="1" customHeight="1" thickBot="1">
      <c r="A58" s="15"/>
      <c r="B58" s="115"/>
      <c r="C58" s="115"/>
      <c r="D58" s="41">
        <f>((IF(D55="X",D54,"0")+(IF(D56="X",D54,"0")+IF(D57="X",D54,"0"))))</f>
        <v>0</v>
      </c>
      <c r="E58" s="41">
        <f t="shared" ref="E58:J58" si="3">((IF(E55="X",E54,"0")+(IF(E56="X",E54,"0")+IF(E57="X",E54,"0"))))</f>
        <v>0</v>
      </c>
      <c r="F58" s="41">
        <f t="shared" si="3"/>
        <v>0</v>
      </c>
      <c r="G58" s="42">
        <f t="shared" si="3"/>
        <v>0</v>
      </c>
      <c r="H58" s="43">
        <f t="shared" si="3"/>
        <v>0</v>
      </c>
      <c r="I58" s="43">
        <f t="shared" si="3"/>
        <v>0</v>
      </c>
      <c r="J58" s="43">
        <f t="shared" si="3"/>
        <v>0</v>
      </c>
    </row>
    <row r="59" spans="1:11" ht="35.25" customHeight="1" thickBot="1">
      <c r="A59" s="15"/>
      <c r="B59" s="58" t="s">
        <v>14</v>
      </c>
      <c r="C59" s="59">
        <v>5</v>
      </c>
      <c r="D59" s="60">
        <v>1</v>
      </c>
      <c r="E59" s="60">
        <v>2</v>
      </c>
      <c r="F59" s="60">
        <v>3</v>
      </c>
      <c r="G59" s="61">
        <v>4</v>
      </c>
      <c r="H59" s="62">
        <v>5</v>
      </c>
      <c r="I59" s="62">
        <v>6</v>
      </c>
      <c r="J59" s="63">
        <v>7</v>
      </c>
      <c r="K59" s="33">
        <f>SUM(D63:J63)/2</f>
        <v>0</v>
      </c>
    </row>
    <row r="60" spans="1:11" ht="35.25" customHeight="1">
      <c r="A60" s="15"/>
      <c r="B60" s="125" t="s">
        <v>44</v>
      </c>
      <c r="C60" s="125"/>
      <c r="D60" s="38"/>
      <c r="E60" s="38"/>
      <c r="F60" s="38"/>
      <c r="G60" s="57"/>
      <c r="H60" s="32"/>
      <c r="I60" s="32"/>
      <c r="J60" s="32"/>
    </row>
    <row r="61" spans="1:11" ht="35.25" customHeight="1" thickBot="1">
      <c r="A61" s="15"/>
      <c r="B61" s="114" t="s">
        <v>47</v>
      </c>
      <c r="C61" s="114"/>
      <c r="D61" s="34"/>
      <c r="E61" s="34"/>
      <c r="F61" s="34"/>
      <c r="G61" s="35"/>
      <c r="H61" s="31"/>
      <c r="I61" s="31"/>
      <c r="J61" s="31"/>
    </row>
    <row r="62" spans="1:11" ht="30" hidden="1" customHeight="1" thickBot="1">
      <c r="A62" s="15"/>
      <c r="B62" s="114" t="s">
        <v>48</v>
      </c>
      <c r="C62" s="114"/>
      <c r="D62" s="34"/>
      <c r="E62" s="34"/>
      <c r="F62" s="34"/>
      <c r="G62" s="35"/>
      <c r="H62" s="31"/>
      <c r="I62" s="31"/>
      <c r="J62" s="31"/>
    </row>
    <row r="63" spans="1:11" ht="35.25" hidden="1" customHeight="1">
      <c r="A63" s="15"/>
      <c r="B63" s="115"/>
      <c r="C63" s="115"/>
      <c r="D63" s="41">
        <f>((IF(D60="X",D59,"0")+(IF(D61="X",D59,"0")+IF(D62="X",D59,"0"))))</f>
        <v>0</v>
      </c>
      <c r="E63" s="41">
        <f t="shared" ref="E63:J63" si="4">((IF(E60="X",E59,"0")+(IF(E61="X",E59,"0")+IF(E62="X",E59,"0"))))</f>
        <v>0</v>
      </c>
      <c r="F63" s="41">
        <f t="shared" si="4"/>
        <v>0</v>
      </c>
      <c r="G63" s="42">
        <f t="shared" si="4"/>
        <v>0</v>
      </c>
      <c r="H63" s="43">
        <f t="shared" si="4"/>
        <v>0</v>
      </c>
      <c r="I63" s="43">
        <f t="shared" si="4"/>
        <v>0</v>
      </c>
      <c r="J63" s="43">
        <f t="shared" si="4"/>
        <v>0</v>
      </c>
    </row>
    <row r="64" spans="1:11" ht="21.95" hidden="1" customHeight="1">
      <c r="A64" s="56"/>
      <c r="B64" s="40"/>
      <c r="C64" s="40"/>
      <c r="D64" s="40"/>
      <c r="E64" s="40"/>
      <c r="F64" s="40"/>
      <c r="G64" s="40"/>
      <c r="H64" s="40"/>
      <c r="I64" s="40"/>
      <c r="J64" s="40"/>
    </row>
    <row r="65" spans="1:12" ht="15" hidden="1" customHeight="1">
      <c r="B65" s="1" t="s">
        <v>0</v>
      </c>
      <c r="C65" s="128" t="str">
        <f>C1</f>
        <v>Area</v>
      </c>
      <c r="D65" s="128"/>
      <c r="E65" s="128"/>
      <c r="F65" s="128"/>
      <c r="G65" s="71"/>
      <c r="H65" s="129" t="s">
        <v>1</v>
      </c>
      <c r="I65" s="130"/>
      <c r="J65" s="130"/>
    </row>
    <row r="66" spans="1:12" ht="15" hidden="1" customHeight="1">
      <c r="B66" s="4" t="s">
        <v>2</v>
      </c>
      <c r="C66" s="128">
        <f>C2</f>
        <v>0</v>
      </c>
      <c r="D66" s="128"/>
      <c r="E66" s="128"/>
      <c r="F66" s="128"/>
      <c r="G66" s="72"/>
      <c r="H66" s="131">
        <f>H2</f>
        <v>2018</v>
      </c>
      <c r="I66" s="132"/>
      <c r="J66" s="133"/>
    </row>
    <row r="67" spans="1:12" ht="15" hidden="1" customHeight="1">
      <c r="B67" s="1" t="s">
        <v>3</v>
      </c>
      <c r="C67" s="128" t="str">
        <f>C3</f>
        <v>Nome Cognome</v>
      </c>
      <c r="D67" s="128"/>
      <c r="E67" s="128"/>
      <c r="F67" s="128"/>
      <c r="G67" s="73"/>
      <c r="H67" s="134"/>
      <c r="I67" s="135"/>
      <c r="J67" s="136"/>
    </row>
    <row r="68" spans="1:12" ht="15" hidden="1" customHeight="1">
      <c r="B68" s="4" t="s">
        <v>4</v>
      </c>
      <c r="C68" s="127" t="str">
        <f>C4</f>
        <v>Categoria</v>
      </c>
      <c r="D68" s="127"/>
      <c r="E68" s="127"/>
      <c r="F68" s="127"/>
      <c r="G68" s="74"/>
      <c r="H68" s="74"/>
      <c r="I68" s="74"/>
      <c r="J68" s="75"/>
    </row>
    <row r="69" spans="1:12" ht="15" hidden="1" customHeight="1">
      <c r="B69" s="77" t="s">
        <v>5</v>
      </c>
      <c r="C69" s="126" t="s">
        <v>6</v>
      </c>
      <c r="D69" s="126"/>
      <c r="E69" s="126"/>
      <c r="F69" s="126"/>
      <c r="G69" s="76"/>
      <c r="H69" s="76"/>
      <c r="I69" s="76"/>
      <c r="J69" s="76"/>
    </row>
    <row r="70" spans="1:12" ht="15" hidden="1" customHeight="1" thickBot="1">
      <c r="B70" s="40"/>
      <c r="C70" s="40"/>
      <c r="D70" s="40"/>
      <c r="E70" s="40"/>
      <c r="F70" s="40"/>
      <c r="G70" s="40"/>
      <c r="H70" s="40"/>
      <c r="I70" s="40"/>
      <c r="J70" s="40"/>
    </row>
    <row r="71" spans="1:12" ht="35.25" customHeight="1" thickBot="1">
      <c r="A71" s="15"/>
      <c r="B71" s="58" t="s">
        <v>15</v>
      </c>
      <c r="C71" s="59">
        <v>12</v>
      </c>
      <c r="D71" s="60">
        <v>1</v>
      </c>
      <c r="E71" s="60">
        <v>2</v>
      </c>
      <c r="F71" s="60">
        <v>3</v>
      </c>
      <c r="G71" s="61">
        <v>4</v>
      </c>
      <c r="H71" s="62">
        <v>5</v>
      </c>
      <c r="I71" s="62">
        <v>6</v>
      </c>
      <c r="J71" s="63">
        <v>7</v>
      </c>
      <c r="K71" s="33">
        <f>SUM(D74:J74)/2</f>
        <v>0</v>
      </c>
    </row>
    <row r="72" spans="1:12" ht="35.25" customHeight="1">
      <c r="A72" s="15"/>
      <c r="B72" s="125" t="s">
        <v>63</v>
      </c>
      <c r="C72" s="125"/>
      <c r="D72" s="38"/>
      <c r="E72" s="38"/>
      <c r="F72" s="38"/>
      <c r="G72" s="57"/>
      <c r="H72" s="32" t="s">
        <v>31</v>
      </c>
      <c r="I72" s="32"/>
      <c r="J72" s="32"/>
    </row>
    <row r="73" spans="1:12" ht="35.25" customHeight="1" thickBot="1">
      <c r="A73" s="15"/>
      <c r="B73" s="114" t="s">
        <v>67</v>
      </c>
      <c r="C73" s="114"/>
      <c r="D73" s="34"/>
      <c r="E73" s="34"/>
      <c r="F73" s="34"/>
      <c r="G73" s="35"/>
      <c r="H73" s="31" t="s">
        <v>31</v>
      </c>
      <c r="I73" s="31"/>
      <c r="J73" s="31"/>
    </row>
    <row r="74" spans="1:12" ht="35.25" hidden="1" customHeight="1" thickBot="1">
      <c r="A74" s="15"/>
      <c r="B74" s="115"/>
      <c r="C74" s="115"/>
      <c r="D74" s="41">
        <f>((IF(D72="X",D71,"0")+(IF(D73="X",D71,"0"))))</f>
        <v>0</v>
      </c>
      <c r="E74" s="41">
        <f t="shared" ref="E74:J74" si="5">((IF(E72="X",E71,"0")+(IF(E73="X",E71,"0"))))</f>
        <v>0</v>
      </c>
      <c r="F74" s="41">
        <f t="shared" si="5"/>
        <v>0</v>
      </c>
      <c r="G74" s="42">
        <f t="shared" si="5"/>
        <v>0</v>
      </c>
      <c r="H74" s="43">
        <f t="shared" si="5"/>
        <v>0</v>
      </c>
      <c r="I74" s="43">
        <f t="shared" si="5"/>
        <v>0</v>
      </c>
      <c r="J74" s="43">
        <f t="shared" si="5"/>
        <v>0</v>
      </c>
    </row>
    <row r="75" spans="1:12" ht="35.25" customHeight="1" thickBot="1">
      <c r="A75" s="15"/>
      <c r="B75" s="58" t="s">
        <v>51</v>
      </c>
      <c r="C75" s="59">
        <v>10</v>
      </c>
      <c r="D75" s="60">
        <v>1</v>
      </c>
      <c r="E75" s="60">
        <v>2</v>
      </c>
      <c r="F75" s="60">
        <v>3</v>
      </c>
      <c r="G75" s="61">
        <v>4</v>
      </c>
      <c r="H75" s="62">
        <v>5</v>
      </c>
      <c r="I75" s="62">
        <v>6</v>
      </c>
      <c r="J75" s="63">
        <v>7</v>
      </c>
      <c r="K75" s="33">
        <f>SUM(D79:J79)/2</f>
        <v>0</v>
      </c>
    </row>
    <row r="76" spans="1:12" ht="35.25" customHeight="1">
      <c r="A76" s="15"/>
      <c r="B76" s="125" t="s">
        <v>73</v>
      </c>
      <c r="C76" s="125"/>
      <c r="D76" s="38"/>
      <c r="E76" s="38"/>
      <c r="F76" s="38"/>
      <c r="G76" s="57"/>
      <c r="H76" s="32"/>
      <c r="I76" s="32"/>
      <c r="J76" s="32"/>
    </row>
    <row r="77" spans="1:12" ht="35.25" hidden="1" customHeight="1">
      <c r="A77" s="15"/>
      <c r="B77" s="114" t="s">
        <v>53</v>
      </c>
      <c r="C77" s="114"/>
      <c r="D77" s="34"/>
      <c r="E77" s="34"/>
      <c r="F77" s="34"/>
      <c r="G77" s="35"/>
      <c r="H77" s="31"/>
      <c r="I77" s="31"/>
      <c r="J77" s="31"/>
    </row>
    <row r="78" spans="1:12" ht="35.25" customHeight="1" thickBot="1">
      <c r="A78" s="15"/>
      <c r="B78" s="114" t="s">
        <v>68</v>
      </c>
      <c r="C78" s="114"/>
      <c r="D78" s="34"/>
      <c r="E78" s="34"/>
      <c r="F78" s="34"/>
      <c r="G78" s="35"/>
      <c r="H78" s="31"/>
      <c r="I78" s="31"/>
      <c r="J78" s="31"/>
    </row>
    <row r="79" spans="1:12" ht="35.25" hidden="1" customHeight="1" thickBot="1">
      <c r="A79" s="15"/>
      <c r="B79" s="115"/>
      <c r="C79" s="115"/>
      <c r="D79" s="41">
        <f t="shared" ref="D79:J79" si="6">((IF(D76="X",D75,"0")+IF(D77="X",D75,"0")+(IF(D78="X",D75,"0"))))</f>
        <v>0</v>
      </c>
      <c r="E79" s="41">
        <f t="shared" si="6"/>
        <v>0</v>
      </c>
      <c r="F79" s="41">
        <f t="shared" si="6"/>
        <v>0</v>
      </c>
      <c r="G79" s="42">
        <f t="shared" si="6"/>
        <v>0</v>
      </c>
      <c r="H79" s="43">
        <f t="shared" si="6"/>
        <v>0</v>
      </c>
      <c r="I79" s="43">
        <f t="shared" si="6"/>
        <v>0</v>
      </c>
      <c r="J79" s="43">
        <f t="shared" si="6"/>
        <v>0</v>
      </c>
    </row>
    <row r="80" spans="1:12" ht="35.25" hidden="1" customHeight="1" thickBot="1">
      <c r="A80" s="15"/>
      <c r="B80" s="58" t="s">
        <v>16</v>
      </c>
      <c r="C80" s="59" t="s">
        <v>31</v>
      </c>
      <c r="D80" s="60">
        <v>1</v>
      </c>
      <c r="E80" s="60">
        <v>2</v>
      </c>
      <c r="F80" s="60">
        <v>3</v>
      </c>
      <c r="G80" s="61">
        <v>4</v>
      </c>
      <c r="H80" s="62">
        <v>5</v>
      </c>
      <c r="I80" s="62">
        <v>6</v>
      </c>
      <c r="J80" s="63">
        <v>7</v>
      </c>
      <c r="K80" s="33">
        <f>SUM(D83:J83)/2</f>
        <v>0</v>
      </c>
      <c r="L80" s="83"/>
    </row>
    <row r="81" spans="1:12" ht="35.25" hidden="1" customHeight="1">
      <c r="A81" s="15"/>
      <c r="B81" s="125" t="s">
        <v>54</v>
      </c>
      <c r="C81" s="125"/>
      <c r="D81" s="38"/>
      <c r="E81" s="38"/>
      <c r="F81" s="38"/>
      <c r="G81" s="57"/>
      <c r="H81" s="32"/>
      <c r="I81" s="32"/>
      <c r="J81" s="32"/>
      <c r="L81" s="83"/>
    </row>
    <row r="82" spans="1:12" ht="35.25" hidden="1" customHeight="1" thickBot="1">
      <c r="A82" s="15"/>
      <c r="B82" s="114" t="s">
        <v>55</v>
      </c>
      <c r="C82" s="114"/>
      <c r="D82" s="34"/>
      <c r="E82" s="34"/>
      <c r="F82" s="34"/>
      <c r="G82" s="35"/>
      <c r="H82" s="31"/>
      <c r="I82" s="31"/>
      <c r="J82" s="31"/>
      <c r="L82" s="83"/>
    </row>
    <row r="83" spans="1:12" ht="35.25" hidden="1" customHeight="1" thickBot="1">
      <c r="A83" s="15"/>
      <c r="B83" s="115"/>
      <c r="C83" s="115"/>
      <c r="D83" s="41">
        <f>((IF(D81="X",D80,"0")+IF(D82="X",D80,"0")))</f>
        <v>0</v>
      </c>
      <c r="E83" s="41">
        <f t="shared" ref="E83:J83" si="7">((IF(E81="X",E80,"0")+IF(E82="X",E80,"0")))</f>
        <v>0</v>
      </c>
      <c r="F83" s="41">
        <f t="shared" si="7"/>
        <v>0</v>
      </c>
      <c r="G83" s="42">
        <f t="shared" si="7"/>
        <v>0</v>
      </c>
      <c r="H83" s="43">
        <f t="shared" si="7"/>
        <v>0</v>
      </c>
      <c r="I83" s="43">
        <f t="shared" si="7"/>
        <v>0</v>
      </c>
      <c r="J83" s="43">
        <f t="shared" si="7"/>
        <v>0</v>
      </c>
    </row>
    <row r="84" spans="1:12" ht="35.25" customHeight="1" thickBot="1">
      <c r="A84" s="15"/>
      <c r="B84" s="58" t="s">
        <v>17</v>
      </c>
      <c r="C84" s="59">
        <v>7</v>
      </c>
      <c r="D84" s="60">
        <v>1</v>
      </c>
      <c r="E84" s="60">
        <v>2</v>
      </c>
      <c r="F84" s="60">
        <v>3</v>
      </c>
      <c r="G84" s="61">
        <v>4</v>
      </c>
      <c r="H84" s="62">
        <v>5</v>
      </c>
      <c r="I84" s="62">
        <v>6</v>
      </c>
      <c r="J84" s="63">
        <v>7</v>
      </c>
      <c r="K84" s="33">
        <f>SUM(D88:J88)/3</f>
        <v>0</v>
      </c>
    </row>
    <row r="85" spans="1:12" ht="35.25" customHeight="1">
      <c r="A85" s="15"/>
      <c r="B85" s="125" t="s">
        <v>56</v>
      </c>
      <c r="C85" s="125"/>
      <c r="D85" s="38"/>
      <c r="E85" s="38"/>
      <c r="F85" s="38"/>
      <c r="G85" s="57"/>
      <c r="H85" s="32"/>
      <c r="I85" s="32"/>
      <c r="J85" s="32"/>
    </row>
    <row r="86" spans="1:12" ht="35.25" customHeight="1">
      <c r="A86" s="15"/>
      <c r="B86" s="114" t="s">
        <v>57</v>
      </c>
      <c r="C86" s="114"/>
      <c r="D86" s="34"/>
      <c r="E86" s="34"/>
      <c r="F86" s="34"/>
      <c r="G86" s="35"/>
      <c r="H86" s="31"/>
      <c r="I86" s="31"/>
      <c r="J86" s="31"/>
    </row>
    <row r="87" spans="1:12" ht="35.25" customHeight="1" thickBot="1">
      <c r="A87" s="15"/>
      <c r="B87" s="114" t="s">
        <v>78</v>
      </c>
      <c r="C87" s="114"/>
      <c r="D87" s="34"/>
      <c r="E87" s="34"/>
      <c r="F87" s="34"/>
      <c r="G87" s="35"/>
      <c r="H87" s="31"/>
      <c r="I87" s="31"/>
      <c r="J87" s="31"/>
    </row>
    <row r="88" spans="1:12" ht="35.25" hidden="1" customHeight="1" thickBot="1">
      <c r="A88" s="15"/>
      <c r="B88" s="115"/>
      <c r="C88" s="115"/>
      <c r="D88" s="41">
        <f>((IF(D85="X",D84,"0")+IF(D86="X",D84,"0")+(IF(D87="X",D84,"0"))))</f>
        <v>0</v>
      </c>
      <c r="E88" s="41">
        <f t="shared" ref="E88:J88" si="8">((IF(E85="X",E84,"0")+IF(E86="X",E84,"0")+(IF(E87="X",E84,"0"))))</f>
        <v>0</v>
      </c>
      <c r="F88" s="41">
        <f t="shared" si="8"/>
        <v>0</v>
      </c>
      <c r="G88" s="42">
        <f t="shared" si="8"/>
        <v>0</v>
      </c>
      <c r="H88" s="43">
        <f t="shared" si="8"/>
        <v>0</v>
      </c>
      <c r="I88" s="43">
        <f t="shared" si="8"/>
        <v>0</v>
      </c>
      <c r="J88" s="43">
        <f t="shared" si="8"/>
        <v>0</v>
      </c>
    </row>
    <row r="89" spans="1:12" s="19" customFormat="1" ht="45" customHeight="1" thickBot="1">
      <c r="B89" s="70" t="s">
        <v>42</v>
      </c>
      <c r="C89" s="93">
        <f>C54+C59+C71+C75+5+C84</f>
        <v>49</v>
      </c>
      <c r="D89" s="116">
        <f>K54*C54+K59*C59+K71*C71+K75*C75+K84*C84</f>
        <v>0</v>
      </c>
      <c r="E89" s="117"/>
      <c r="F89" s="117"/>
      <c r="G89" s="117"/>
      <c r="H89" s="103">
        <f>D89/(C89*7)</f>
        <v>0</v>
      </c>
      <c r="I89" s="118"/>
      <c r="J89" s="118"/>
      <c r="K89" s="104"/>
    </row>
    <row r="90" spans="1:12" ht="13.5" customHeight="1" thickBot="1">
      <c r="A90" s="16"/>
      <c r="B90" s="40"/>
      <c r="C90" s="40"/>
      <c r="D90" s="40"/>
      <c r="E90" s="40"/>
      <c r="F90" s="40"/>
      <c r="G90" s="40"/>
      <c r="H90" s="40"/>
      <c r="I90" s="40"/>
      <c r="J90" s="40"/>
    </row>
    <row r="91" spans="1:12" s="19" customFormat="1" ht="39" hidden="1" customHeight="1" thickBot="1">
      <c r="C91" s="64"/>
      <c r="D91" s="65"/>
      <c r="E91" s="66"/>
      <c r="F91" s="67"/>
      <c r="G91" s="68"/>
      <c r="H91" s="68"/>
      <c r="I91" s="68"/>
      <c r="J91" s="69"/>
    </row>
    <row r="92" spans="1:12" s="19" customFormat="1" ht="36" customHeight="1" thickBot="1">
      <c r="B92" s="94" t="s">
        <v>82</v>
      </c>
      <c r="C92" s="119">
        <f>H38</f>
        <v>0</v>
      </c>
      <c r="D92" s="120"/>
      <c r="E92" s="121" t="s">
        <v>83</v>
      </c>
      <c r="F92" s="121"/>
      <c r="G92" s="122"/>
      <c r="H92" s="97">
        <f>(C92*H25)+(C93*H53)</f>
        <v>0</v>
      </c>
      <c r="I92" s="98"/>
      <c r="J92" s="98"/>
      <c r="K92" s="99"/>
    </row>
    <row r="93" spans="1:12" s="19" customFormat="1" ht="36.75" customHeight="1" thickBot="1">
      <c r="B93" s="95" t="s">
        <v>59</v>
      </c>
      <c r="C93" s="103">
        <f>H89</f>
        <v>0</v>
      </c>
      <c r="D93" s="104"/>
      <c r="E93" s="123"/>
      <c r="F93" s="123"/>
      <c r="G93" s="124"/>
      <c r="H93" s="100"/>
      <c r="I93" s="101"/>
      <c r="J93" s="101"/>
      <c r="K93" s="102"/>
    </row>
    <row r="94" spans="1:12" ht="13.5" hidden="1" thickBot="1">
      <c r="A94" s="17" t="s">
        <v>18</v>
      </c>
      <c r="B94" s="18"/>
      <c r="C94" s="19"/>
      <c r="D94" s="19"/>
      <c r="E94" s="19"/>
      <c r="F94" s="19"/>
      <c r="G94" s="19"/>
      <c r="H94" s="19"/>
      <c r="I94" s="19"/>
      <c r="J94" s="19"/>
    </row>
    <row r="95" spans="1:12" ht="13.5" thickBot="1">
      <c r="A95" s="17"/>
      <c r="B95" s="105" t="s">
        <v>19</v>
      </c>
      <c r="C95" s="106"/>
      <c r="D95" s="106"/>
      <c r="E95" s="106"/>
      <c r="F95" s="106"/>
      <c r="G95" s="106"/>
      <c r="H95" s="106"/>
      <c r="I95" s="106"/>
      <c r="J95" s="106"/>
      <c r="K95" s="107"/>
    </row>
    <row r="96" spans="1:12" ht="37.5" customHeight="1">
      <c r="A96" t="s">
        <v>20</v>
      </c>
      <c r="B96" s="108" t="s">
        <v>86</v>
      </c>
      <c r="C96" s="109"/>
      <c r="D96" s="109"/>
      <c r="E96" s="109"/>
      <c r="F96" s="109"/>
      <c r="G96" s="109"/>
      <c r="H96" s="109"/>
      <c r="I96" s="109"/>
      <c r="J96" s="109"/>
      <c r="K96" s="110"/>
    </row>
    <row r="97" spans="1:12">
      <c r="A97" s="17" t="s">
        <v>21</v>
      </c>
      <c r="B97" s="78"/>
      <c r="C97" s="40"/>
      <c r="D97" s="40"/>
      <c r="E97" s="40"/>
      <c r="F97" s="40"/>
      <c r="G97" s="40"/>
      <c r="H97" s="40"/>
      <c r="I97" s="40"/>
      <c r="J97" s="40"/>
      <c r="K97" s="79"/>
    </row>
    <row r="98" spans="1:12">
      <c r="A98" s="17" t="s">
        <v>22</v>
      </c>
      <c r="B98" s="78"/>
      <c r="C98" s="40"/>
      <c r="D98" s="40"/>
      <c r="E98" s="40"/>
      <c r="F98" s="40"/>
      <c r="G98" s="40"/>
      <c r="H98" s="40"/>
      <c r="I98" s="40"/>
      <c r="J98" s="40"/>
      <c r="K98" s="79"/>
    </row>
    <row r="99" spans="1:12">
      <c r="A99" s="17" t="s">
        <v>23</v>
      </c>
      <c r="B99" s="78"/>
      <c r="C99" s="40"/>
      <c r="D99" s="40"/>
      <c r="E99" s="40"/>
      <c r="F99" s="40"/>
      <c r="G99" s="40"/>
      <c r="H99" s="40"/>
      <c r="I99" s="40"/>
      <c r="J99" s="40"/>
      <c r="K99" s="79"/>
    </row>
    <row r="100" spans="1:12">
      <c r="A100" s="17" t="s">
        <v>24</v>
      </c>
      <c r="B100" s="78"/>
      <c r="C100" s="40"/>
      <c r="D100" s="40"/>
      <c r="E100" s="40"/>
      <c r="F100" s="40"/>
      <c r="G100" s="40"/>
      <c r="H100" s="40"/>
      <c r="I100" s="40"/>
      <c r="J100" s="40"/>
      <c r="K100" s="79"/>
    </row>
    <row r="101" spans="1:12">
      <c r="A101" s="17" t="s">
        <v>25</v>
      </c>
      <c r="B101" s="78"/>
      <c r="C101" s="40"/>
      <c r="D101" s="40"/>
      <c r="E101" s="40"/>
      <c r="F101" s="40"/>
      <c r="G101" s="40"/>
      <c r="H101" s="40"/>
      <c r="I101" s="40"/>
      <c r="J101" s="40"/>
      <c r="K101" s="79"/>
    </row>
    <row r="102" spans="1:12" ht="13.5" thickBot="1">
      <c r="A102" s="17" t="s">
        <v>26</v>
      </c>
      <c r="B102" s="80"/>
      <c r="C102" s="81"/>
      <c r="D102" s="81"/>
      <c r="E102" s="81"/>
      <c r="F102" s="81"/>
      <c r="G102" s="81"/>
      <c r="H102" s="81"/>
      <c r="I102" s="81"/>
      <c r="J102" s="81"/>
      <c r="K102" s="82"/>
    </row>
    <row r="103" spans="1:12">
      <c r="A103" t="s">
        <v>27</v>
      </c>
    </row>
    <row r="104" spans="1:12" hidden="1"/>
    <row r="105" spans="1:12" hidden="1">
      <c r="B105" s="111" t="s">
        <v>28</v>
      </c>
      <c r="C105" s="112"/>
      <c r="D105" s="112"/>
      <c r="E105" s="112"/>
      <c r="F105" s="112"/>
      <c r="G105" s="112"/>
      <c r="H105" s="112"/>
      <c r="I105" s="112"/>
      <c r="J105" s="112"/>
      <c r="K105" s="113"/>
      <c r="L105" s="14"/>
    </row>
    <row r="106" spans="1:12" ht="13.5" hidden="1" thickBot="1">
      <c r="B106" s="20" t="s">
        <v>29</v>
      </c>
      <c r="C106" s="21" t="e">
        <f>((IF(#REF!="","0",1)*#REF!)+(IF(#REF!="","0",1)*#REF!)+(IF(#REF!="","0",1)*#REF!))</f>
        <v>#REF!</v>
      </c>
      <c r="D106" s="22" t="e">
        <f>((IF(#REF!="","0",2)*#REF!)+(IF(#REF!="","0",2)*#REF!)+(IF(#REF!="","0",2)*#REF!))</f>
        <v>#REF!</v>
      </c>
      <c r="E106" s="22" t="e">
        <f>((IF(#REF!="","0",3)*#REF!)+(IF(#REF!="","0",3)*#REF!)+(IF(#REF!="","0",3)*#REF!))</f>
        <v>#REF!</v>
      </c>
      <c r="F106" s="22" t="e">
        <f>((IF(#REF!="","0",4)*#REF!)+(IF(#REF!="","0",4)*#REF!)+(IF(#REF!="","0",4)*#REF!))</f>
        <v>#REF!</v>
      </c>
      <c r="G106" s="22" t="e">
        <f>((IF(#REF!="","0",5)*#REF!)+(IF(#REF!="","0",5)*#REF!)+(IF(#REF!="","0",5)*#REF!))</f>
        <v>#REF!</v>
      </c>
      <c r="H106" s="22" t="e">
        <f>((IF(#REF!="","0",6)*#REF!)+(IF(#REF!="","0",6)*#REF!)+(IF(#REF!="","0",6)*#REF!))</f>
        <v>#REF!</v>
      </c>
      <c r="I106" s="23" t="e">
        <f>((IF(#REF!="","0",7)*#REF!)+(IF(#REF!="","0",7)*#REF!)+(IF(#REF!="","0",7)*#REF!))</f>
        <v>#REF!</v>
      </c>
      <c r="J106" s="13" t="e">
        <f>SUM(C106:I106)</f>
        <v>#REF!</v>
      </c>
      <c r="K106" s="24" t="e">
        <f>J106/350</f>
        <v>#REF!</v>
      </c>
      <c r="L106" s="25"/>
    </row>
    <row r="107" spans="1:12" ht="13.5" hidden="1" thickBot="1">
      <c r="B107" s="20" t="s">
        <v>30</v>
      </c>
      <c r="C107" s="26" t="e">
        <f>((IF(#REF!="","0",1)*#REF!)+(IF(#REF!="","0",1)*#REF!)+(IF(#REF!="","0",1)*#REF!)+(IF(#REF!="","0",1)*#REF!)+(IF(#REF!="","0",1)*#REF!)+(IF(#REF!="","0",1)*#REF!)+(IF(#REF!="","0",1)*#REF!))</f>
        <v>#REF!</v>
      </c>
      <c r="D107" s="26" t="e">
        <f>((IF(#REF!="","0",2)*#REF!)+(IF(#REF!="","0",2)*#REF!)+(IF(#REF!="","0",2)*#REF!)+(IF(#REF!="","0",2)*#REF!)+(IF(#REF!="","0",2)*#REF!)+(IF(#REF!="","0",2)*#REF!)+(IF(#REF!="","0",2)*#REF!))</f>
        <v>#REF!</v>
      </c>
      <c r="E107" s="26" t="e">
        <f>((IF(#REF!="","0",3)*#REF!)+(IF(#REF!="","0",3)*#REF!)+(IF(#REF!="","0",3)*#REF!)+(IF(#REF!="","0",3)*#REF!)+(IF(#REF!="","0",3)*#REF!)+(IF(#REF!="","0",3)*#REF!)+(IF(#REF!="","0",3)*#REF!))</f>
        <v>#REF!</v>
      </c>
      <c r="F107" s="26" t="e">
        <f>((IF(#REF!="","0",4)*#REF!)+(IF(#REF!="","0",4)*#REF!)+(IF(#REF!="","0",4)*#REF!)+(IF(#REF!="","0",4)*#REF!)+(IF(#REF!="","0",4)*#REF!)+(IF(#REF!="","0",4)*#REF!)+(IF(#REF!="","0",4)*#REF!))</f>
        <v>#REF!</v>
      </c>
      <c r="G107" s="26" t="e">
        <f>((IF(#REF!="","0",5)*#REF!)+(IF(#REF!="","0",5)*#REF!)+(IF(#REF!="","0",5)*#REF!)+(IF(#REF!="","0",5)*#REF!)+(IF(#REF!="","0",5)*#REF!)+(IF(#REF!="","0",5)*#REF!)+(IF(#REF!="","0",5)*#REF!))</f>
        <v>#REF!</v>
      </c>
      <c r="H107" s="26" t="e">
        <f>((IF(#REF!="","0",6)*#REF!)+(IF(#REF!="","0",6)*#REF!)+(IF(#REF!="","0",6)*#REF!)+(IF(#REF!="","0",6)*#REF!)+(IF(#REF!="","0",6)*#REF!)+(IF(#REF!="","0",6)*#REF!)+(IF(#REF!="","0",6)*#REF!))</f>
        <v>#REF!</v>
      </c>
      <c r="I107" s="26" t="e">
        <f>((IF(#REF!="","0",7)*#REF!)+(IF(#REF!="","0",7)*#REF!)+(IF(#REF!="","0",7)*#REF!)+(IF(#REF!="","0",7)*#REF!)+(IF(#REF!="","0",7)*#REF!)+(IF(#REF!="","0",7)*#REF!)+(IF(#REF!="","0",7)*#REF!))</f>
        <v>#REF!</v>
      </c>
      <c r="J107" s="27" t="e">
        <f>SUM(C107:I107)</f>
        <v>#REF!</v>
      </c>
      <c r="K107" s="24" t="e">
        <f>J107/350</f>
        <v>#REF!</v>
      </c>
      <c r="L107" s="25"/>
    </row>
    <row r="108" spans="1:12" ht="13.5" hidden="1" thickBot="1">
      <c r="B108" s="28"/>
      <c r="C108" s="29"/>
      <c r="D108" s="29"/>
      <c r="E108" s="29"/>
      <c r="F108" s="29"/>
      <c r="G108" s="29"/>
      <c r="H108" s="29"/>
      <c r="I108" s="29"/>
      <c r="J108" s="29" t="e">
        <f>SUM(J106:J107)</f>
        <v>#REF!</v>
      </c>
      <c r="K108" s="30" t="e">
        <f>IF(J108&lt;490,0,J108/700)</f>
        <v>#REF!</v>
      </c>
      <c r="L108" s="25"/>
    </row>
  </sheetData>
  <mergeCells count="134">
    <mergeCell ref="G12:H12"/>
    <mergeCell ref="I12:J12"/>
    <mergeCell ref="G13:H13"/>
    <mergeCell ref="I13:J13"/>
    <mergeCell ref="B22:C22"/>
    <mergeCell ref="D22:F22"/>
    <mergeCell ref="G22:H22"/>
    <mergeCell ref="I22:J22"/>
    <mergeCell ref="G15:H15"/>
    <mergeCell ref="I15:J15"/>
    <mergeCell ref="B16:F16"/>
    <mergeCell ref="G16:H16"/>
    <mergeCell ref="I16:J16"/>
    <mergeCell ref="B17:C17"/>
    <mergeCell ref="D17:F17"/>
    <mergeCell ref="G17:H17"/>
    <mergeCell ref="I17:J17"/>
    <mergeCell ref="B15:F15"/>
    <mergeCell ref="B7:F7"/>
    <mergeCell ref="C5:F5"/>
    <mergeCell ref="B6:F6"/>
    <mergeCell ref="G6:H6"/>
    <mergeCell ref="I6:J6"/>
    <mergeCell ref="G14:H14"/>
    <mergeCell ref="I14:J14"/>
    <mergeCell ref="B12:F12"/>
    <mergeCell ref="B13:F13"/>
    <mergeCell ref="B14:F14"/>
    <mergeCell ref="G11:H11"/>
    <mergeCell ref="I11:J11"/>
    <mergeCell ref="G7:H7"/>
    <mergeCell ref="I7:J7"/>
    <mergeCell ref="C1:F1"/>
    <mergeCell ref="H1:J1"/>
    <mergeCell ref="C2:F2"/>
    <mergeCell ref="H2:J3"/>
    <mergeCell ref="C3:F3"/>
    <mergeCell ref="C4:F4"/>
    <mergeCell ref="B8:F8"/>
    <mergeCell ref="B9:F9"/>
    <mergeCell ref="B10:F10"/>
    <mergeCell ref="B11:F11"/>
    <mergeCell ref="G8:H8"/>
    <mergeCell ref="I8:J8"/>
    <mergeCell ref="G9:H9"/>
    <mergeCell ref="I9:J9"/>
    <mergeCell ref="G10:H10"/>
    <mergeCell ref="I10:J10"/>
    <mergeCell ref="G24:H24"/>
    <mergeCell ref="I24:J24"/>
    <mergeCell ref="B23:C23"/>
    <mergeCell ref="D23:F23"/>
    <mergeCell ref="G23:H23"/>
    <mergeCell ref="I23:J23"/>
    <mergeCell ref="B19:C19"/>
    <mergeCell ref="D19:F19"/>
    <mergeCell ref="G19:H19"/>
    <mergeCell ref="I19:J19"/>
    <mergeCell ref="B18:C18"/>
    <mergeCell ref="D18:F18"/>
    <mergeCell ref="G18:H18"/>
    <mergeCell ref="I18:J18"/>
    <mergeCell ref="G21:H21"/>
    <mergeCell ref="I21:J21"/>
    <mergeCell ref="B20:C20"/>
    <mergeCell ref="D20:F20"/>
    <mergeCell ref="G20:H20"/>
    <mergeCell ref="I20:J20"/>
    <mergeCell ref="B32:C32"/>
    <mergeCell ref="B33:C33"/>
    <mergeCell ref="B35:C35"/>
    <mergeCell ref="B36:C36"/>
    <mergeCell ref="B21:C21"/>
    <mergeCell ref="D21:F21"/>
    <mergeCell ref="B24:C24"/>
    <mergeCell ref="D24:F24"/>
    <mergeCell ref="D25:G25"/>
    <mergeCell ref="H25:J25"/>
    <mergeCell ref="B27:C27"/>
    <mergeCell ref="B28:C28"/>
    <mergeCell ref="B29:C29"/>
    <mergeCell ref="B31:C31"/>
    <mergeCell ref="C50:F50"/>
    <mergeCell ref="C51:F51"/>
    <mergeCell ref="D53:G53"/>
    <mergeCell ref="H53:J53"/>
    <mergeCell ref="B37:C37"/>
    <mergeCell ref="D38:G38"/>
    <mergeCell ref="B55:C55"/>
    <mergeCell ref="B56:C56"/>
    <mergeCell ref="H38:K38"/>
    <mergeCell ref="B39:K39"/>
    <mergeCell ref="B40:K40"/>
    <mergeCell ref="C47:F47"/>
    <mergeCell ref="H47:J47"/>
    <mergeCell ref="C48:F48"/>
    <mergeCell ref="H48:J49"/>
    <mergeCell ref="C49:F49"/>
    <mergeCell ref="B63:C63"/>
    <mergeCell ref="C65:F65"/>
    <mergeCell ref="H65:J65"/>
    <mergeCell ref="C66:F66"/>
    <mergeCell ref="H66:J67"/>
    <mergeCell ref="C67:F67"/>
    <mergeCell ref="B78:C78"/>
    <mergeCell ref="B79:C79"/>
    <mergeCell ref="B81:C81"/>
    <mergeCell ref="B82:C82"/>
    <mergeCell ref="C68:F68"/>
    <mergeCell ref="B57:C57"/>
    <mergeCell ref="B58:C58"/>
    <mergeCell ref="B60:C60"/>
    <mergeCell ref="B61:C61"/>
    <mergeCell ref="B62:C62"/>
    <mergeCell ref="C92:D92"/>
    <mergeCell ref="E92:G93"/>
    <mergeCell ref="B83:C83"/>
    <mergeCell ref="B85:C85"/>
    <mergeCell ref="C69:F69"/>
    <mergeCell ref="B72:C72"/>
    <mergeCell ref="B73:C73"/>
    <mergeCell ref="B74:C74"/>
    <mergeCell ref="B76:C76"/>
    <mergeCell ref="B77:C77"/>
    <mergeCell ref="H92:K93"/>
    <mergeCell ref="C93:D93"/>
    <mergeCell ref="B95:K95"/>
    <mergeCell ref="B96:K96"/>
    <mergeCell ref="B105:K105"/>
    <mergeCell ref="B86:C86"/>
    <mergeCell ref="B87:C87"/>
    <mergeCell ref="B88:C88"/>
    <mergeCell ref="D89:G89"/>
    <mergeCell ref="H89:K89"/>
  </mergeCells>
  <phoneticPr fontId="0" type="noConversion"/>
  <pageMargins left="0.79000000000000015" right="0.39000000000000007" top="0.59" bottom="0.51" header="0.24000000000000002" footer="0.31"/>
  <pageSetup paperSize="9" scale="70" orientation="portrait" r:id="rId1"/>
  <headerFooter alignWithMargins="0">
    <oddHeader>&amp;L&amp;"Tahoma,Corsivo"&amp;11COMUNE DI xxxxxxxxxxxxxxxxxx&amp;C&amp;"Tahoma,Grassetto"&amp;11SCHEDA DI VALUTAZIONE DELLA
 PERFORMANCE INDIVIDUALE</oddHeader>
    <oddFooter>&amp;LFirma compilatore:&amp;CFirma interessato:&amp;RData compilazione</oddFooter>
  </headerFooter>
  <rowBreaks count="1" manualBreakCount="1">
    <brk id="46" min="1" max="10" man="1"/>
  </rowBreaks>
  <colBreaks count="1" manualBreakCount="1">
    <brk id="1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Istruttori Istruttori Dir.</vt:lpstr>
      <vt:lpstr>Esecutori  Coll. Amministrativi</vt:lpstr>
      <vt:lpstr>Polizia Locale</vt:lpstr>
      <vt:lpstr>Educatori</vt:lpstr>
      <vt:lpstr>Operai</vt:lpstr>
      <vt:lpstr>ASA</vt:lpstr>
      <vt:lpstr>ASA!Area_stampa</vt:lpstr>
      <vt:lpstr>Educatori!Area_stampa</vt:lpstr>
      <vt:lpstr>'Esecutori  Coll. Amministrativi'!Area_stampa</vt:lpstr>
      <vt:lpstr>'Istruttori Istruttori Dir.'!Area_stampa</vt:lpstr>
      <vt:lpstr>Operai!Area_stampa</vt:lpstr>
      <vt:lpstr>'Polizia Locale'!Area_stampa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Donatella Passerini</dc:creator>
  <cp:lastModifiedBy>p.consolini</cp:lastModifiedBy>
  <cp:lastPrinted>2018-03-02T12:58:19Z</cp:lastPrinted>
  <dcterms:created xsi:type="dcterms:W3CDTF">2018-01-06T09:47:29Z</dcterms:created>
  <dcterms:modified xsi:type="dcterms:W3CDTF">2018-03-02T12:58:39Z</dcterms:modified>
</cp:coreProperties>
</file>