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EGRETERIA\TRASPARENZA     CORRUZIONE\DATI PUBBLICATI SU SITO\PERFORMANCE\DATI RELATIVI PREMI\"/>
    </mc:Choice>
  </mc:AlternateContent>
  <bookViews>
    <workbookView xWindow="0" yWindow="0" windowWidth="28800" windowHeight="11730"/>
  </bookViews>
  <sheets>
    <sheet name="SICI" sheetId="4" r:id="rId1"/>
  </sheets>
  <externalReferences>
    <externalReference r:id="rId2"/>
  </externalReferences>
  <definedNames>
    <definedName name="_xlnm.Print_Area" localSheetId="0">SICI!$A$1:$E$95</definedName>
    <definedName name="CODI_ISTITUZIONE">#REF!</definedName>
    <definedName name="CODI_ISTITUZIONE2" localSheetId="0">#REF!</definedName>
    <definedName name="CODI_ISTITUZIONE2">#REF!</definedName>
    <definedName name="DESC_ISTITUZIONE">#REF!</definedName>
    <definedName name="DESC_ISTITUZIONE2" localSheetId="0">#REF!</definedName>
    <definedName name="DESC_ISTITUZIONE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7" i="4" l="1"/>
  <c r="N106" i="4"/>
  <c r="M106" i="4"/>
  <c r="L106" i="4"/>
  <c r="K106" i="4"/>
  <c r="F104" i="4"/>
  <c r="N103" i="4"/>
  <c r="M103" i="4"/>
  <c r="L103" i="4"/>
  <c r="K103" i="4"/>
  <c r="N99" i="4"/>
  <c r="M99" i="4"/>
  <c r="L99" i="4"/>
  <c r="K99" i="4"/>
  <c r="N97" i="4"/>
  <c r="M97" i="4"/>
  <c r="L97" i="4"/>
  <c r="K97" i="4"/>
  <c r="F97" i="4"/>
  <c r="N95" i="4"/>
  <c r="M95" i="4"/>
  <c r="L95" i="4"/>
  <c r="K95" i="4"/>
  <c r="F95" i="4"/>
  <c r="N91" i="4"/>
  <c r="M91" i="4"/>
  <c r="L91" i="4"/>
  <c r="K91" i="4"/>
  <c r="N89" i="4"/>
  <c r="M89" i="4"/>
  <c r="L89" i="4"/>
  <c r="K89" i="4"/>
  <c r="F89" i="4"/>
  <c r="N87" i="4"/>
  <c r="M87" i="4"/>
  <c r="L87" i="4"/>
  <c r="K87" i="4"/>
  <c r="F87" i="4"/>
  <c r="N85" i="4"/>
  <c r="M85" i="4"/>
  <c r="L85" i="4"/>
  <c r="K85" i="4"/>
  <c r="F85" i="4"/>
  <c r="N83" i="4"/>
  <c r="M83" i="4"/>
  <c r="L83" i="4"/>
  <c r="K83" i="4"/>
  <c r="F83" i="4"/>
  <c r="N81" i="4"/>
  <c r="M81" i="4"/>
  <c r="L81" i="4"/>
  <c r="K81" i="4"/>
  <c r="F81" i="4"/>
  <c r="N79" i="4"/>
  <c r="M79" i="4"/>
  <c r="L79" i="4"/>
  <c r="K79" i="4"/>
  <c r="F79" i="4"/>
  <c r="N75" i="4"/>
  <c r="M75" i="4"/>
  <c r="L75" i="4"/>
  <c r="K75" i="4"/>
  <c r="F75" i="4"/>
  <c r="N73" i="4"/>
  <c r="M73" i="4"/>
  <c r="L73" i="4"/>
  <c r="K73" i="4"/>
  <c r="F73" i="4"/>
  <c r="N71" i="4"/>
  <c r="M71" i="4"/>
  <c r="L71" i="4"/>
  <c r="K71" i="4"/>
  <c r="F71" i="4"/>
  <c r="N69" i="4"/>
  <c r="M69" i="4"/>
  <c r="L69" i="4"/>
  <c r="K69" i="4"/>
  <c r="F69" i="4"/>
  <c r="N67" i="4"/>
  <c r="M67" i="4"/>
  <c r="L67" i="4"/>
  <c r="K67" i="4"/>
  <c r="F67" i="4"/>
  <c r="N65" i="4"/>
  <c r="M65" i="4"/>
  <c r="L65" i="4"/>
  <c r="K65" i="4"/>
  <c r="F65" i="4"/>
  <c r="N61" i="4"/>
  <c r="M61" i="4"/>
  <c r="L61" i="4"/>
  <c r="K61" i="4"/>
  <c r="F61" i="4"/>
  <c r="N59" i="4"/>
  <c r="M59" i="4"/>
  <c r="L59" i="4"/>
  <c r="K59" i="4"/>
  <c r="F59" i="4"/>
  <c r="N57" i="4"/>
  <c r="M57" i="4"/>
  <c r="L57" i="4"/>
  <c r="K57" i="4"/>
  <c r="F57" i="4"/>
  <c r="N55" i="4"/>
  <c r="M55" i="4"/>
  <c r="L55" i="4"/>
  <c r="K55" i="4"/>
  <c r="F55" i="4"/>
  <c r="N53" i="4"/>
  <c r="M53" i="4"/>
  <c r="L53" i="4"/>
  <c r="K53" i="4"/>
  <c r="F53" i="4"/>
  <c r="N51" i="4"/>
  <c r="M51" i="4"/>
  <c r="L51" i="4"/>
  <c r="K51" i="4"/>
  <c r="F51" i="4"/>
  <c r="N49" i="4"/>
  <c r="M49" i="4"/>
  <c r="L49" i="4"/>
  <c r="K49" i="4"/>
  <c r="F49" i="4"/>
  <c r="N47" i="4"/>
  <c r="M47" i="4"/>
  <c r="L47" i="4"/>
  <c r="K47" i="4"/>
  <c r="F47" i="4"/>
  <c r="N43" i="4"/>
  <c r="M43" i="4"/>
  <c r="L43" i="4"/>
  <c r="K43" i="4"/>
  <c r="F43" i="4"/>
  <c r="N39" i="4"/>
  <c r="M39" i="4"/>
  <c r="L39" i="4"/>
  <c r="K39" i="4"/>
  <c r="F39" i="4"/>
  <c r="N37" i="4"/>
  <c r="M37" i="4"/>
  <c r="L37" i="4"/>
  <c r="K37" i="4"/>
  <c r="F37" i="4"/>
  <c r="N35" i="4"/>
  <c r="M35" i="4"/>
  <c r="L35" i="4"/>
  <c r="K35" i="4"/>
  <c r="F35" i="4"/>
  <c r="N33" i="4"/>
  <c r="M33" i="4"/>
  <c r="L33" i="4"/>
  <c r="K33" i="4"/>
  <c r="F33" i="4"/>
  <c r="N31" i="4"/>
  <c r="M31" i="4"/>
  <c r="L31" i="4"/>
  <c r="K31" i="4"/>
  <c r="F31" i="4"/>
  <c r="N29" i="4"/>
  <c r="M29" i="4"/>
  <c r="L29" i="4"/>
  <c r="K29" i="4"/>
  <c r="F29" i="4"/>
  <c r="N27" i="4"/>
  <c r="M27" i="4"/>
  <c r="L27" i="4"/>
  <c r="K27" i="4"/>
  <c r="F27" i="4"/>
  <c r="N23" i="4"/>
  <c r="M23" i="4"/>
  <c r="L23" i="4"/>
  <c r="K23" i="4"/>
  <c r="N21" i="4"/>
  <c r="M21" i="4"/>
  <c r="L21" i="4"/>
  <c r="K21" i="4"/>
  <c r="F21" i="4"/>
  <c r="N19" i="4"/>
  <c r="M19" i="4"/>
  <c r="L19" i="4"/>
  <c r="K19" i="4"/>
  <c r="F19" i="4"/>
  <c r="N17" i="4"/>
  <c r="M17" i="4"/>
  <c r="L17" i="4"/>
  <c r="K17" i="4"/>
  <c r="F17" i="4"/>
  <c r="N15" i="4"/>
  <c r="M15" i="4"/>
  <c r="L15" i="4"/>
  <c r="K15" i="4"/>
  <c r="F15" i="4"/>
  <c r="N13" i="4"/>
  <c r="M13" i="4"/>
  <c r="L13" i="4"/>
  <c r="K13" i="4"/>
  <c r="F13" i="4"/>
  <c r="N9" i="4"/>
  <c r="F6" i="4"/>
  <c r="F23" i="4" s="1"/>
  <c r="F2" i="4"/>
</calcChain>
</file>

<file path=xl/sharedStrings.xml><?xml version="1.0" encoding="utf-8"?>
<sst xmlns="http://schemas.openxmlformats.org/spreadsheetml/2006/main" count="159" uniqueCount="118">
  <si>
    <t>Dato</t>
  </si>
  <si>
    <t>###</t>
  </si>
  <si>
    <t>ND</t>
  </si>
  <si>
    <t>SCHEDA UNIFICATA EX ART. 40 BIS, COMMA 3 DEL D.LGS. N.165/2001:</t>
  </si>
  <si>
    <t>SQUADRATURA 10</t>
  </si>
  <si>
    <t>"SPECIFICHE INFORMAZIONI SULLA CONTRATTAZIONE INTEGRATIVA"</t>
  </si>
  <si>
    <t>INCONGRUENZA 16</t>
  </si>
  <si>
    <t xml:space="preserve">     </t>
  </si>
  <si>
    <t>COMPARTO REGIONI ED AUTONOMIE LOCALI - anno 2019</t>
  </si>
  <si>
    <t>Contatore</t>
  </si>
  <si>
    <t>GEN</t>
  </si>
  <si>
    <t>FONDO RELATIVO ALL'ANNO DI RILEVAZIONE / TEMPISTICA DELLA C.I.</t>
  </si>
  <si>
    <t>Cod_sez</t>
  </si>
  <si>
    <t>Cod_dom</t>
  </si>
  <si>
    <t>Tipo_dom</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</si>
  <si>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</si>
  <si>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</si>
  <si>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</si>
  <si>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GEN207</t>
  </si>
  <si>
    <t>È prevista una certificazione disgiunta per le risorse (costituzione) e per gli impieghi (contratto integrativo) secondo quanto raccomandato dalla circolare RGS n. 25/2012 (S/N)?</t>
  </si>
  <si>
    <t>GEN353</t>
  </si>
  <si>
    <t>DATE</t>
  </si>
  <si>
    <t>Data di certificazione della sola costituzione del fondo/i specificamente riferita all'anno di rilevazione, da indicare solo in assenza di certificazione del contratto inttegrativo (art. 40-bis, c.1 del Dlgs 165/2001)</t>
  </si>
  <si>
    <t>GEN354</t>
  </si>
  <si>
    <t>Data di certificazione del solo contratto integrativo economico specificamente riferito al fondo/i dell'anno di rilevazione, sulla base di certificazione costituzione fondo effettuata in precedenza (art. 40-bis, c.1 del Dlgs 165/2001)</t>
  </si>
  <si>
    <t>GEN355</t>
  </si>
  <si>
    <t>Data di certificazione congiunta della costituzione del fondo 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</si>
  <si>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</si>
  <si>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</si>
  <si>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</si>
  <si>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</si>
  <si>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t>
  </si>
  <si>
    <t>LEG398</t>
  </si>
  <si>
    <t>Totale voci della tabella 15 della presente macro-categoria non rilevanti ai fini della verifica del limite art 23 c 2 Dlgs 75/2017 (euro)</t>
  </si>
  <si>
    <t>LEG265</t>
  </si>
  <si>
    <t>(eventuale) Importo del co-finanziamento al recupero riferito alla annualità corrente del recupero di risorse in eccesso ai sensi dell'art. 4, c. 2 del DL 16/2014 (euro)</t>
  </si>
  <si>
    <t>ORG</t>
  </si>
  <si>
    <t>ORGANIZZAZIONE E INCARICHI</t>
  </si>
  <si>
    <t>ORG136</t>
  </si>
  <si>
    <t>Valore unitario su base annua della retribuzione di posizione previsto per la fascia più elevata (euro)</t>
  </si>
  <si>
    <t>ORG179</t>
  </si>
  <si>
    <t>Valore unitario su base annua della retribuzione di posizione previsto per la fascia meno elevata (euro)</t>
  </si>
  <si>
    <t>ORG161</t>
  </si>
  <si>
    <t>Valore unitario su base annua della retribuzione di posizione previsto per le restanti fasce (valore medio in euro)</t>
  </si>
  <si>
    <t>PRD</t>
  </si>
  <si>
    <t>PERFORMANCE / RISULTATO</t>
  </si>
  <si>
    <t>PERC</t>
  </si>
  <si>
    <t>CPL</t>
  </si>
  <si>
    <t>RILEVAZIONE CEPEL</t>
  </si>
  <si>
    <t>CPL147</t>
  </si>
  <si>
    <t>La valutazione delle prestazioni e dei risultati è effettuata in forma singola o associata?</t>
  </si>
  <si>
    <t>INF</t>
  </si>
  <si>
    <t>INFORMAZIONI / CHIARIMENTI</t>
  </si>
  <si>
    <t>INF209</t>
  </si>
  <si>
    <t>NOTE</t>
  </si>
  <si>
    <t>Informazioni/chiarimenti da parte dell'Organo di controllo (max 1.500 caratteri)</t>
  </si>
  <si>
    <t>INF127</t>
  </si>
  <si>
    <t>Informazioni/chiarimenti da parte dell'Amministrazione (max 1.500 caratteri)</t>
  </si>
  <si>
    <t>MACROCATEGORIA: PERSONALE NON DIRIGENTE</t>
  </si>
  <si>
    <t>S</t>
  </si>
  <si>
    <t>LEG397</t>
  </si>
  <si>
    <r>
      <t>Importo del limite di cui all'art. 23 c. 2 Dlgs 75/2017 riferito alla retribuzione accessoria complessiva dell'Amministrazione per l'anno corrente (non dirigenti, P.O., dirigenti, ecc.,</t>
    </r>
    <r>
      <rPr>
        <b/>
        <sz val="12"/>
        <rFont val="Arial"/>
        <family val="2"/>
      </rPr>
      <t xml:space="preserve"> </t>
    </r>
    <r>
      <rPr>
        <sz val="12"/>
        <rFont val="Arial"/>
        <family val="2"/>
      </rPr>
      <t>euro)</t>
    </r>
  </si>
  <si>
    <t>LEG360</t>
  </si>
  <si>
    <t>Importo del limite di cui all'art. 23 c. 2 Dlgs 75/2017 esposto come somma di fondo per la contrattazione integrativa, poste a bilancio destinate alle P.O. (comuni senza dirigenza nel 2016) e limite 2016 compensi lavoro straordinario (euro)</t>
  </si>
  <si>
    <t>LEG399</t>
  </si>
  <si>
    <t>Risorse destinate ordinariamente allo straordinario (art. 14 del CCNL 1.4.1999), al netto delle riduzioni stabili operate in precedenza ed in applicazione dell'articolo 67, comma 1, lettera g) del CCNL 22.5.2018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</si>
  <si>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</si>
  <si>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</si>
  <si>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</si>
  <si>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</si>
  <si>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02P</t>
  </si>
  <si>
    <t>0,20% MONTE SALARI 2001 ALTE PROFESSIONALITA'</t>
  </si>
  <si>
    <t>02P400</t>
  </si>
  <si>
    <t>Lo 0,20% del monte salari dell'anno 2001 di cui all'art. 32 c. 7 del Ccnl 22.1.2004 è stato ricompreso nell'unico importo 2017 di cui all'art. 67, c. 1 del Ccnl 22.5.2018 (S/N) ?</t>
  </si>
  <si>
    <t>N</t>
  </si>
  <si>
    <t>ORG365</t>
  </si>
  <si>
    <t>Numero totale delle posizioni di lavoro dell'area delle posizioni organizzative previste nell'ordinamento ai sensi degli artt.13 o 17 del Ccnl 22.5.2018</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</si>
  <si>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</si>
  <si>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</si>
  <si>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</si>
  <si>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</si>
  <si>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</si>
  <si>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</si>
  <si>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ORG366</t>
  </si>
  <si>
    <t>Numero complessivo di incarichi di specifica responsabilità ai sensi dell'art. 70-quinquies, c. 1, Ccnl 22.5.2018 in essere al 31.12 dell'anno di rilevazione</t>
  </si>
  <si>
    <t>PEO</t>
  </si>
  <si>
    <t>PROGRESSIONI ECONOMICHE ORIZZONTALI A VALERE SUL FONDO DELL'ANNO DI RILEVAZIONE</t>
  </si>
  <si>
    <t>PEO374</t>
  </si>
  <si>
    <t>E' stata verificata la sussistenza del requisito di cui all'art. 16, c. 6 del Ccnl 22.5.2018 ai fini delle PEO (S/N) ?</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</si>
  <si>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</si>
  <si>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</si>
  <si>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</si>
  <si>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</si>
  <si>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</si>
  <si>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</si>
  <si>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PEO401</t>
  </si>
  <si>
    <t>Le PEO riferite all'anno di rilevazione hanno rispettato le indicazioni di cui all'art. 16, comma 7 del Ccnl 22.5.2018 di non retrodatazione oltre il 1 gennaio dell'anno di perfezionamento del contratto integrativo (S/N)?</t>
  </si>
  <si>
    <t>PEO133</t>
  </si>
  <si>
    <t>Importo delle risorse destinate alle PEO contrattate e certificate a valere sul fondo dell'anno di rilevazione (euro)</t>
  </si>
  <si>
    <t>PRD367</t>
  </si>
  <si>
    <t>L'ente ha rispettato l'indicazione di cui all'art. 68 c. 3 del Ccnl 22.5.2018 di destinare almeno il 30% delle risorse variabili del fondo dell'anno di rilevazione a performance Individuale (S/N)?</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</si>
  <si>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</si>
  <si>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</si>
  <si>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</si>
  <si>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</si>
  <si>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</si>
  <si>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</si>
  <si>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</si>
  <si>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</si>
  <si>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</si>
  <si>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</si>
  <si>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</si>
  <si>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 delle risorse aggiuntive di cui all'art. 67, c. 5, lettera b) del Ccnl 22.5.2018 (variabile) in proporzione alle risorse stabili del fondo dell'anno di rilevazione</t>
  </si>
  <si>
    <t>CPL194</t>
  </si>
  <si>
    <t>Viene effettuata la valutazione delle prestazioni e dei risultati dei dipendenti (art. 6 del Ccnl 31.3.1999) (S/N) ?</t>
  </si>
  <si>
    <t>Singola</t>
  </si>
  <si>
    <t>CPL182</t>
  </si>
  <si>
    <t>Quale è il valore massimo in percentuale dell'indennità di risultato rispetto all'indennità di posizione (art.10, c. 3 del Ccnl 31.3.1999)?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</si>
</sst>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General_)"/>
  </numFmts>
  <fonts count="41" x14ac:knownFonts="1">
    <font>
      <sz val="11"/>
      <color theme="1"/>
      <name val="Calibri"/>
      <family val="2"/>
      <scheme val="minor"/>
    </font>
    <font>
      <sz val="8"/>
      <name val="Helv"/>
    </font>
    <font>
      <sz val="8"/>
      <name val="Arial"/>
      <family val="2"/>
    </font>
    <font>
      <sz val="12"/>
      <name val="Arial"/>
      <family val="2"/>
    </font>
    <font>
      <sz val="10"/>
      <name val="Arial"/>
      <family val="2"/>
    </font>
    <font>
      <b/>
      <i/>
      <sz val="12"/>
      <name val="Arial"/>
      <family val="2"/>
    </font>
    <font>
      <b/>
      <sz val="12"/>
      <name val="Arial"/>
      <family val="2"/>
    </font>
    <font>
      <sz val="12"/>
      <color theme="1"/>
      <name val="Times New Roman"/>
      <family val="2"/>
    </font>
    <font>
      <sz val="12"/>
      <color theme="1"/>
      <name val="Arial"/>
      <family val="2"/>
    </font>
    <font>
      <b/>
      <sz val="10"/>
      <color rgb="FFFF0000"/>
      <name val="Arial"/>
      <family val="2"/>
    </font>
    <font>
      <sz val="8"/>
      <color indexed="8"/>
      <name val="Trebuchet MS"/>
      <family val="2"/>
    </font>
    <font>
      <b/>
      <sz val="18"/>
      <color indexed="8"/>
      <name val="Arial"/>
      <family val="2"/>
    </font>
    <font>
      <sz val="10"/>
      <name val="Courier"/>
      <family val="3"/>
    </font>
    <font>
      <b/>
      <sz val="16"/>
      <name val="Arial"/>
      <family val="2"/>
    </font>
    <font>
      <b/>
      <i/>
      <sz val="12"/>
      <color theme="1"/>
      <name val="Arial"/>
      <family val="2"/>
    </font>
    <font>
      <sz val="15"/>
      <name val="Arial"/>
      <family val="2"/>
    </font>
    <font>
      <sz val="15"/>
      <name val="Times New Roman"/>
      <family val="1"/>
    </font>
    <font>
      <b/>
      <sz val="15"/>
      <name val="Arial"/>
      <family val="2"/>
    </font>
    <font>
      <sz val="12"/>
      <name val="Courier"/>
      <family val="3"/>
    </font>
    <font>
      <sz val="18"/>
      <color theme="1"/>
      <name val="Arial"/>
      <family val="2"/>
    </font>
    <font>
      <sz val="8"/>
      <color theme="1"/>
      <name val="Arial"/>
      <family val="2"/>
    </font>
    <font>
      <sz val="16"/>
      <color theme="1"/>
      <name val="Arial"/>
      <family val="2"/>
    </font>
    <font>
      <sz val="11"/>
      <color theme="1"/>
      <name val="Arial"/>
      <family val="2"/>
    </font>
    <font>
      <u/>
      <sz val="12"/>
      <name val="Arial"/>
      <family val="2"/>
    </font>
    <font>
      <u/>
      <sz val="13"/>
      <name val="Arial"/>
      <family val="2"/>
    </font>
    <font>
      <u/>
      <sz val="11"/>
      <name val="Arial"/>
      <family val="2"/>
    </font>
    <font>
      <i/>
      <sz val="10"/>
      <color theme="1"/>
      <name val="Arial"/>
      <family val="2"/>
    </font>
    <font>
      <sz val="10"/>
      <color theme="1"/>
      <name val="Arial"/>
      <family val="2"/>
    </font>
    <font>
      <sz val="9"/>
      <color theme="1"/>
      <name val="Arial"/>
      <family val="2"/>
    </font>
    <font>
      <sz val="12"/>
      <color rgb="FFFF0000"/>
      <name val="Arial"/>
      <family val="2"/>
    </font>
    <font>
      <b/>
      <sz val="12"/>
      <color rgb="FFFF0000"/>
      <name val="Arial"/>
      <family val="2"/>
    </font>
    <font>
      <b/>
      <sz val="12"/>
      <color theme="1"/>
      <name val="Arial"/>
      <family val="2"/>
    </font>
    <font>
      <sz val="9"/>
      <name val="Arial"/>
      <family val="2"/>
    </font>
    <font>
      <sz val="11"/>
      <name val="Arial"/>
      <family val="2"/>
    </font>
    <font>
      <u/>
      <sz val="12"/>
      <color rgb="FFFF0000"/>
      <name val="Arial"/>
      <family val="2"/>
    </font>
    <font>
      <u/>
      <sz val="11"/>
      <color rgb="FFFF0000"/>
      <name val="Arial"/>
      <family val="2"/>
    </font>
    <font>
      <sz val="10"/>
      <color rgb="FFFF0000"/>
      <name val="Arial"/>
      <family val="2"/>
    </font>
    <font>
      <sz val="11"/>
      <color rgb="FFFF0000"/>
      <name val="Arial"/>
      <family val="2"/>
    </font>
    <font>
      <sz val="12"/>
      <color rgb="FF0000CC"/>
      <name val="Arial"/>
      <family val="2"/>
    </font>
    <font>
      <sz val="11"/>
      <color rgb="FF0000CC"/>
      <name val="Arial"/>
      <family val="2"/>
    </font>
    <font>
      <b/>
      <sz val="12"/>
      <color rgb="FF0000CC"/>
      <name val="Arial"/>
      <family val="2"/>
    </font>
  </fonts>
  <fills count="5">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7" fillId="0" borderId="0"/>
    <xf numFmtId="0" fontId="1" fillId="0" borderId="0"/>
    <xf numFmtId="0" fontId="10" fillId="0" borderId="0"/>
    <xf numFmtId="0" fontId="12" fillId="0" borderId="0"/>
    <xf numFmtId="0" fontId="7" fillId="0" borderId="0"/>
  </cellStyleXfs>
  <cellXfs count="110">
    <xf numFmtId="0" fontId="0" fillId="0" borderId="0" xfId="0"/>
    <xf numFmtId="0" fontId="5" fillId="0" borderId="2" xfId="1" applyFont="1" applyFill="1" applyBorder="1" applyAlignment="1" applyProtection="1">
      <alignment horizontal="center" vertical="center"/>
    </xf>
    <xf numFmtId="0" fontId="9" fillId="0" borderId="0" xfId="2" applyFont="1" applyAlignment="1" applyProtection="1">
      <alignment horizontal="center" vertical="center"/>
      <protection hidden="1"/>
    </xf>
    <xf numFmtId="0" fontId="11" fillId="2" borderId="6" xfId="4" applyFont="1" applyFill="1" applyBorder="1" applyAlignment="1" applyProtection="1">
      <alignment horizontal="centerContinuous" readingOrder="1"/>
    </xf>
    <xf numFmtId="165" fontId="4" fillId="2" borderId="6" xfId="5" applyNumberFormat="1" applyFont="1" applyFill="1" applyBorder="1" applyAlignment="1" applyProtection="1">
      <alignment horizontal="centerContinuous" vertical="center" readingOrder="1"/>
    </xf>
    <xf numFmtId="165" fontId="4" fillId="2" borderId="9" xfId="5" applyNumberFormat="1" applyFont="1" applyFill="1" applyBorder="1" applyAlignment="1" applyProtection="1">
      <alignment horizontal="centerContinuous" vertical="center" readingOrder="1"/>
    </xf>
    <xf numFmtId="165" fontId="12" fillId="0" borderId="0" xfId="5" applyNumberFormat="1" applyAlignment="1" applyProtection="1">
      <alignment vertical="center"/>
    </xf>
    <xf numFmtId="0" fontId="11" fillId="2" borderId="0" xfId="4" applyFont="1" applyFill="1" applyBorder="1" applyAlignment="1" applyProtection="1">
      <alignment horizontal="centerContinuous" readingOrder="1"/>
    </xf>
    <xf numFmtId="0" fontId="11" fillId="2" borderId="0" xfId="4" applyFont="1" applyFill="1" applyBorder="1" applyAlignment="1" applyProtection="1">
      <alignment horizontal="centerContinuous"/>
    </xf>
    <xf numFmtId="165" fontId="4" fillId="2" borderId="0" xfId="5" applyNumberFormat="1" applyFont="1" applyFill="1" applyBorder="1" applyAlignment="1" applyProtection="1">
      <alignment horizontal="centerContinuous" vertical="center"/>
    </xf>
    <xf numFmtId="165" fontId="4" fillId="2" borderId="10" xfId="5" applyNumberFormat="1" applyFont="1" applyFill="1" applyBorder="1" applyAlignment="1" applyProtection="1">
      <alignment horizontal="centerContinuous" vertical="center"/>
    </xf>
    <xf numFmtId="165" fontId="12" fillId="2" borderId="11" xfId="5" applyNumberFormat="1" applyFont="1" applyFill="1" applyBorder="1" applyAlignment="1" applyProtection="1">
      <alignment horizontal="right" vertical="top"/>
    </xf>
    <xf numFmtId="0" fontId="11" fillId="2" borderId="7" xfId="4" applyFont="1" applyFill="1" applyBorder="1" applyAlignment="1" applyProtection="1">
      <alignment vertical="top"/>
    </xf>
    <xf numFmtId="165" fontId="4" fillId="2" borderId="7" xfId="5" applyNumberFormat="1" applyFont="1" applyFill="1" applyBorder="1" applyAlignment="1" applyProtection="1">
      <alignment vertical="top"/>
    </xf>
    <xf numFmtId="165" fontId="4" fillId="2" borderId="12" xfId="5" applyNumberFormat="1" applyFont="1" applyFill="1" applyBorder="1" applyAlignment="1" applyProtection="1">
      <alignment vertical="top"/>
    </xf>
    <xf numFmtId="165" fontId="12" fillId="0" borderId="0" xfId="5" applyNumberFormat="1" applyAlignment="1" applyProtection="1">
      <alignment vertical="top"/>
    </xf>
    <xf numFmtId="165" fontId="12" fillId="0" borderId="0" xfId="5" applyNumberFormat="1" applyFont="1" applyAlignment="1" applyProtection="1">
      <alignment horizontal="right" vertical="center"/>
    </xf>
    <xf numFmtId="165" fontId="4" fillId="0" borderId="0" xfId="5" applyNumberFormat="1" applyFont="1" applyAlignment="1" applyProtection="1">
      <alignment vertical="center"/>
    </xf>
    <xf numFmtId="165" fontId="13" fillId="0" borderId="0" xfId="5" applyNumberFormat="1" applyFont="1" applyAlignment="1" applyProtection="1">
      <alignment horizontal="left" vertical="center"/>
    </xf>
    <xf numFmtId="165" fontId="13" fillId="0" borderId="0" xfId="5" applyNumberFormat="1" applyFont="1" applyAlignment="1" applyProtection="1">
      <alignment horizontal="centerContinuous" vertical="center"/>
    </xf>
    <xf numFmtId="165" fontId="15" fillId="0" borderId="0" xfId="5" applyNumberFormat="1" applyFont="1" applyAlignment="1" applyProtection="1">
      <alignment horizontal="centerContinuous" vertical="center"/>
    </xf>
    <xf numFmtId="165" fontId="16" fillId="0" borderId="0" xfId="5" applyNumberFormat="1" applyFont="1" applyAlignment="1" applyProtection="1">
      <alignment horizontal="centerContinuous" vertical="center"/>
    </xf>
    <xf numFmtId="165" fontId="16" fillId="0" borderId="0" xfId="5" applyNumberFormat="1" applyFont="1" applyAlignment="1" applyProtection="1">
      <alignment vertical="center"/>
    </xf>
    <xf numFmtId="165" fontId="16" fillId="0" borderId="0" xfId="5" applyNumberFormat="1" applyFont="1" applyAlignment="1" applyProtection="1">
      <alignment horizontal="right" vertical="center"/>
    </xf>
    <xf numFmtId="165" fontId="15" fillId="0" borderId="0" xfId="5" applyNumberFormat="1" applyFont="1" applyAlignment="1" applyProtection="1">
      <alignment vertical="center"/>
    </xf>
    <xf numFmtId="165" fontId="17" fillId="0" borderId="0" xfId="5" applyNumberFormat="1" applyFont="1" applyFill="1" applyBorder="1" applyAlignment="1" applyProtection="1">
      <alignment horizontal="center" vertical="center" wrapText="1"/>
    </xf>
    <xf numFmtId="165" fontId="17" fillId="3" borderId="3" xfId="5" applyNumberFormat="1" applyFont="1" applyFill="1" applyBorder="1" applyAlignment="1" applyProtection="1">
      <alignment horizontal="center" vertical="center"/>
    </xf>
    <xf numFmtId="165" fontId="18" fillId="0" borderId="0" xfId="5" applyNumberFormat="1" applyFont="1" applyBorder="1" applyAlignment="1" applyProtection="1">
      <alignment horizontal="right" vertical="center"/>
    </xf>
    <xf numFmtId="165" fontId="17" fillId="0" borderId="0" xfId="5" applyNumberFormat="1" applyFont="1" applyFill="1" applyBorder="1" applyAlignment="1" applyProtection="1">
      <alignment horizontal="left" vertical="center"/>
    </xf>
    <xf numFmtId="165" fontId="16" fillId="0" borderId="0" xfId="5" applyNumberFormat="1" applyFont="1" applyAlignment="1" applyProtection="1">
      <alignment horizontal="center" vertical="center"/>
    </xf>
    <xf numFmtId="0" fontId="19" fillId="0" borderId="0" xfId="2" applyFont="1" applyFill="1" applyAlignment="1">
      <alignment horizontal="center" vertical="center"/>
    </xf>
    <xf numFmtId="0" fontId="21" fillId="0" borderId="0" xfId="2" applyFont="1" applyFill="1" applyAlignment="1">
      <alignment horizontal="center" vertical="center"/>
    </xf>
    <xf numFmtId="0" fontId="22" fillId="0" borderId="0" xfId="2" applyFont="1" applyFill="1" applyAlignment="1">
      <alignment horizontal="center" vertical="center"/>
    </xf>
    <xf numFmtId="0" fontId="8" fillId="0" borderId="0" xfId="2" applyFont="1" applyAlignment="1">
      <alignment wrapText="1"/>
    </xf>
    <xf numFmtId="0" fontId="8" fillId="0" borderId="0" xfId="2" applyFont="1"/>
    <xf numFmtId="0" fontId="23" fillId="4" borderId="0" xfId="1" applyFont="1" applyFill="1" applyAlignment="1" applyProtection="1">
      <alignment horizontal="centerContinuous" vertical="center"/>
    </xf>
    <xf numFmtId="0" fontId="24" fillId="4" borderId="0" xfId="1" applyFont="1" applyFill="1" applyAlignment="1" applyProtection="1">
      <alignment horizontal="center" vertical="center"/>
    </xf>
    <xf numFmtId="0" fontId="25" fillId="4" borderId="0" xfId="1" applyFont="1" applyFill="1" applyAlignment="1" applyProtection="1">
      <alignment horizontal="centerContinuous" vertical="center"/>
    </xf>
    <xf numFmtId="0" fontId="8" fillId="0" borderId="0" xfId="2" applyFont="1" applyAlignment="1">
      <alignment vertical="center" wrapText="1"/>
    </xf>
    <xf numFmtId="0" fontId="8" fillId="0" borderId="0" xfId="2" applyFont="1" applyAlignment="1">
      <alignment vertical="center"/>
    </xf>
    <xf numFmtId="0" fontId="8" fillId="0" borderId="0" xfId="2" applyFont="1" applyFill="1" applyAlignment="1">
      <alignment horizontal="center" vertical="center"/>
    </xf>
    <xf numFmtId="0" fontId="26" fillId="0" borderId="0" xfId="2" applyFont="1" applyAlignment="1">
      <alignment horizontal="center" vertical="center" wrapText="1"/>
    </xf>
    <xf numFmtId="0" fontId="27" fillId="0" borderId="0" xfId="2" applyFont="1" applyAlignment="1">
      <alignment vertical="center" wrapText="1"/>
    </xf>
    <xf numFmtId="0" fontId="22" fillId="0" borderId="0" xfId="2" applyFont="1" applyAlignment="1">
      <alignment vertical="center"/>
    </xf>
    <xf numFmtId="0" fontId="28" fillId="0" borderId="0" xfId="2" applyFont="1" applyAlignment="1">
      <alignment horizontal="center" vertical="center"/>
    </xf>
    <xf numFmtId="0" fontId="20" fillId="0" borderId="0" xfId="2" applyFont="1" applyAlignment="1">
      <alignment horizontal="center" vertical="center"/>
    </xf>
    <xf numFmtId="0" fontId="22" fillId="0" borderId="3" xfId="2" applyFont="1" applyBorder="1" applyAlignment="1" applyProtection="1">
      <alignment horizontal="center" vertical="center" wrapText="1"/>
      <protection locked="0"/>
    </xf>
    <xf numFmtId="0" fontId="29" fillId="0" borderId="0" xfId="2" applyFont="1" applyAlignment="1" applyProtection="1">
      <alignment vertical="center" wrapText="1"/>
    </xf>
    <xf numFmtId="0" fontId="8" fillId="0" borderId="0" xfId="2" applyFont="1" applyAlignment="1" applyProtection="1">
      <alignment horizontal="center" vertical="center"/>
      <protection hidden="1"/>
    </xf>
    <xf numFmtId="0" fontId="8" fillId="0" borderId="0" xfId="2" applyFont="1" applyFill="1" applyAlignment="1" applyProtection="1">
      <alignment horizontal="center" vertical="center"/>
      <protection hidden="1"/>
    </xf>
    <xf numFmtId="0" fontId="20" fillId="0" borderId="0" xfId="2" applyFont="1" applyAlignment="1">
      <alignment horizontal="center" vertical="center" wrapText="1"/>
    </xf>
    <xf numFmtId="0" fontId="22" fillId="0" borderId="0" xfId="2" applyFont="1" applyAlignment="1">
      <alignment horizontal="center" vertical="center"/>
    </xf>
    <xf numFmtId="14" fontId="22" fillId="0" borderId="3" xfId="1" applyNumberFormat="1" applyFont="1" applyBorder="1" applyAlignment="1" applyProtection="1">
      <alignment horizontal="center" vertical="center" wrapText="1"/>
      <protection locked="0"/>
    </xf>
    <xf numFmtId="0" fontId="8" fillId="0" borderId="0" xfId="2" applyNumberFormat="1" applyFont="1" applyFill="1" applyAlignment="1" applyProtection="1">
      <alignment horizontal="center" vertical="center"/>
      <protection hidden="1"/>
    </xf>
    <xf numFmtId="14" fontId="22" fillId="0" borderId="0" xfId="1" applyNumberFormat="1" applyFont="1" applyBorder="1" applyAlignment="1" applyProtection="1">
      <alignment horizontal="center" vertical="center" wrapText="1"/>
    </xf>
    <xf numFmtId="3" fontId="22" fillId="0" borderId="3" xfId="2" applyNumberFormat="1" applyFont="1" applyBorder="1" applyAlignment="1" applyProtection="1">
      <alignment horizontal="center" vertical="center" wrapText="1"/>
      <protection locked="0"/>
    </xf>
    <xf numFmtId="0" fontId="27" fillId="0" borderId="0" xfId="2" applyFont="1" applyAlignment="1">
      <alignment horizontal="center" vertical="center" wrapText="1"/>
    </xf>
    <xf numFmtId="0" fontId="3" fillId="0" borderId="0" xfId="2" applyFont="1" applyFill="1" applyAlignment="1">
      <alignment vertical="center" wrapText="1"/>
    </xf>
    <xf numFmtId="0" fontId="8" fillId="0" borderId="0" xfId="2" applyFont="1" applyFill="1" applyAlignment="1">
      <alignment vertical="center"/>
    </xf>
    <xf numFmtId="3" fontId="22" fillId="0" borderId="3" xfId="2" applyNumberFormat="1" applyFont="1" applyFill="1" applyBorder="1" applyAlignment="1" applyProtection="1">
      <alignment horizontal="center" vertical="center" wrapText="1"/>
      <protection locked="0"/>
    </xf>
    <xf numFmtId="0" fontId="29" fillId="0" borderId="0" xfId="2" applyFont="1" applyFill="1" applyAlignment="1" applyProtection="1">
      <alignment vertical="center" wrapText="1"/>
    </xf>
    <xf numFmtId="0" fontId="32" fillId="0" borderId="0" xfId="2" applyFont="1" applyFill="1" applyAlignment="1">
      <alignment horizontal="center" vertical="center"/>
    </xf>
    <xf numFmtId="0" fontId="2" fillId="0" borderId="0" xfId="2" applyFont="1" applyAlignment="1">
      <alignment horizontal="center" vertical="center"/>
    </xf>
    <xf numFmtId="0" fontId="3" fillId="0" borderId="0" xfId="2" applyFont="1" applyAlignment="1">
      <alignment vertical="center" wrapText="1"/>
    </xf>
    <xf numFmtId="0" fontId="3" fillId="0" borderId="0" xfId="2" applyFont="1" applyFill="1" applyAlignment="1">
      <alignment vertical="center"/>
    </xf>
    <xf numFmtId="3" fontId="33" fillId="0" borderId="3" xfId="2" applyNumberFormat="1" applyFont="1" applyFill="1" applyBorder="1" applyAlignment="1" applyProtection="1">
      <alignment horizontal="center" vertical="center" wrapText="1"/>
      <protection locked="0"/>
    </xf>
    <xf numFmtId="0" fontId="32" fillId="0" borderId="0" xfId="2" applyFont="1" applyAlignment="1">
      <alignment horizontal="center" vertical="center"/>
    </xf>
    <xf numFmtId="0" fontId="4" fillId="0" borderId="0" xfId="2" applyFont="1" applyAlignment="1">
      <alignment vertical="center" wrapText="1"/>
    </xf>
    <xf numFmtId="0" fontId="33" fillId="0" borderId="0" xfId="2" applyFont="1" applyAlignment="1">
      <alignment horizontal="center" vertical="center"/>
    </xf>
    <xf numFmtId="0" fontId="31" fillId="0" borderId="0" xfId="2" applyFont="1" applyAlignment="1">
      <alignment vertical="center" wrapText="1"/>
    </xf>
    <xf numFmtId="10" fontId="22" fillId="0" borderId="3" xfId="2" applyNumberFormat="1" applyFont="1" applyFill="1" applyBorder="1" applyAlignment="1" applyProtection="1">
      <alignment horizontal="center" vertical="center" wrapText="1"/>
      <protection locked="0"/>
    </xf>
    <xf numFmtId="0" fontId="3" fillId="0" borderId="0" xfId="2" applyFont="1" applyAlignment="1">
      <alignment vertical="center"/>
    </xf>
    <xf numFmtId="3" fontId="33" fillId="0" borderId="3" xfId="2" applyNumberFormat="1" applyFont="1" applyBorder="1" applyAlignment="1" applyProtection="1">
      <alignment horizontal="center" vertical="center" wrapText="1"/>
      <protection locked="0"/>
    </xf>
    <xf numFmtId="0" fontId="3" fillId="0" borderId="0" xfId="2" applyFont="1" applyAlignment="1" applyProtection="1">
      <alignment horizontal="center" vertical="center"/>
      <protection hidden="1"/>
    </xf>
    <xf numFmtId="0" fontId="3" fillId="0" borderId="0" xfId="2" applyFont="1" applyFill="1" applyAlignment="1" applyProtection="1">
      <alignment horizontal="center" vertical="center"/>
      <protection hidden="1"/>
    </xf>
    <xf numFmtId="0" fontId="27" fillId="0" borderId="0" xfId="2" applyFont="1" applyBorder="1" applyAlignment="1">
      <alignment vertical="center"/>
    </xf>
    <xf numFmtId="0" fontId="30" fillId="0" borderId="0" xfId="2" applyFont="1" applyAlignment="1">
      <alignment vertical="center" wrapText="1"/>
    </xf>
    <xf numFmtId="0" fontId="8" fillId="0" borderId="0" xfId="1" applyFont="1" applyAlignment="1">
      <alignment horizontal="center" vertical="center"/>
    </xf>
    <xf numFmtId="0" fontId="26" fillId="0" borderId="0" xfId="2" applyFont="1"/>
    <xf numFmtId="0" fontId="22" fillId="0" borderId="0" xfId="2" applyFont="1"/>
    <xf numFmtId="164" fontId="12" fillId="0" borderId="0" xfId="5" applyNumberFormat="1" applyFont="1" applyAlignment="1" applyProtection="1">
      <alignment vertical="center" wrapText="1"/>
    </xf>
    <xf numFmtId="165" fontId="12" fillId="2" borderId="7" xfId="5" applyNumberFormat="1" applyFont="1" applyFill="1" applyBorder="1" applyAlignment="1" applyProtection="1">
      <alignment horizontal="right" vertical="top"/>
    </xf>
    <xf numFmtId="14" fontId="12" fillId="0" borderId="0" xfId="5" applyNumberFormat="1" applyAlignment="1" applyProtection="1">
      <alignment vertical="top"/>
    </xf>
    <xf numFmtId="0" fontId="8" fillId="0" borderId="0" xfId="2" applyFont="1" applyAlignment="1" applyProtection="1">
      <alignment vertical="center"/>
      <protection hidden="1"/>
    </xf>
    <xf numFmtId="0" fontId="22" fillId="0" borderId="3" xfId="2" applyNumberFormat="1" applyFont="1" applyFill="1" applyBorder="1" applyAlignment="1" applyProtection="1">
      <alignment horizontal="center" vertical="center" wrapText="1"/>
      <protection locked="0"/>
    </xf>
    <xf numFmtId="0" fontId="30" fillId="0" borderId="0" xfId="2" applyFont="1" applyAlignment="1" applyProtection="1">
      <alignment vertical="center" wrapText="1"/>
    </xf>
    <xf numFmtId="0" fontId="2" fillId="0" borderId="0" xfId="2" applyFont="1" applyFill="1" applyAlignment="1">
      <alignment horizontal="center" vertical="center"/>
    </xf>
    <xf numFmtId="0" fontId="4" fillId="0" borderId="0" xfId="2" applyFont="1" applyFill="1" applyAlignment="1">
      <alignment vertical="center" wrapText="1"/>
    </xf>
    <xf numFmtId="3" fontId="33" fillId="0" borderId="13" xfId="2" applyNumberFormat="1" applyFont="1" applyFill="1" applyBorder="1" applyAlignment="1" applyProtection="1">
      <alignment horizontal="center" vertical="center" wrapText="1"/>
    </xf>
    <xf numFmtId="0" fontId="34" fillId="4" borderId="0" xfId="1" applyFont="1" applyFill="1" applyAlignment="1" applyProtection="1">
      <alignment horizontal="centerContinuous" vertical="center"/>
    </xf>
    <xf numFmtId="0" fontId="35" fillId="4" borderId="0" xfId="1" applyFont="1" applyFill="1" applyAlignment="1" applyProtection="1">
      <alignment horizontal="centerContinuous" vertical="center"/>
    </xf>
    <xf numFmtId="0" fontId="2" fillId="0" borderId="0" xfId="2" applyFont="1" applyAlignment="1">
      <alignment horizontal="center" vertical="center" wrapText="1"/>
    </xf>
    <xf numFmtId="0" fontId="36" fillId="0" borderId="0" xfId="2" applyFont="1" applyAlignment="1">
      <alignment vertical="center" wrapText="1"/>
    </xf>
    <xf numFmtId="0" fontId="37" fillId="0" borderId="0" xfId="2" applyFont="1" applyAlignment="1">
      <alignment vertical="center"/>
    </xf>
    <xf numFmtId="0" fontId="38" fillId="0" borderId="0" xfId="2" applyFont="1" applyAlignment="1">
      <alignment vertical="center"/>
    </xf>
    <xf numFmtId="0" fontId="39" fillId="0" borderId="3" xfId="2" applyFont="1" applyBorder="1" applyAlignment="1" applyProtection="1">
      <alignment horizontal="center" vertical="center" wrapText="1"/>
      <protection locked="0"/>
    </xf>
    <xf numFmtId="0" fontId="40" fillId="0" borderId="0" xfId="2" applyFont="1" applyAlignment="1" applyProtection="1">
      <alignment vertical="center" wrapText="1"/>
    </xf>
    <xf numFmtId="0" fontId="38" fillId="0" borderId="0" xfId="2" applyFont="1" applyAlignment="1" applyProtection="1">
      <alignment horizontal="center" vertical="center"/>
      <protection hidden="1"/>
    </xf>
    <xf numFmtId="0" fontId="38" fillId="0" borderId="0" xfId="2" applyFont="1" applyFill="1" applyAlignment="1" applyProtection="1">
      <alignment horizontal="center" vertical="center"/>
      <protection hidden="1"/>
    </xf>
    <xf numFmtId="0" fontId="6" fillId="0" borderId="0" xfId="2" applyFont="1" applyAlignment="1" applyProtection="1">
      <alignment vertical="center" wrapText="1"/>
    </xf>
    <xf numFmtId="0" fontId="6" fillId="0" borderId="1" xfId="1" applyFont="1" applyFill="1" applyBorder="1" applyAlignment="1" applyProtection="1">
      <alignment horizontal="center" vertical="center" wrapText="1"/>
    </xf>
    <xf numFmtId="0" fontId="7" fillId="0" borderId="8" xfId="2" applyFill="1" applyBorder="1" applyAlignment="1">
      <alignment horizontal="center" vertical="center" wrapText="1"/>
    </xf>
    <xf numFmtId="165" fontId="5" fillId="0" borderId="1" xfId="5" applyNumberFormat="1" applyFont="1" applyBorder="1" applyAlignment="1" applyProtection="1">
      <alignment horizontal="center" vertical="center" wrapText="1"/>
    </xf>
    <xf numFmtId="0" fontId="14" fillId="0" borderId="8" xfId="2" applyFont="1" applyBorder="1" applyAlignment="1">
      <alignment horizontal="center" vertical="center" wrapText="1"/>
    </xf>
    <xf numFmtId="165" fontId="6" fillId="0" borderId="1" xfId="5" applyNumberFormat="1" applyFont="1" applyBorder="1" applyAlignment="1" applyProtection="1">
      <alignment horizontal="center" vertical="center" wrapText="1"/>
    </xf>
    <xf numFmtId="0" fontId="7" fillId="0" borderId="4" xfId="2" applyBorder="1" applyAlignment="1">
      <alignment horizontal="center" vertical="center" wrapText="1"/>
    </xf>
    <xf numFmtId="0" fontId="7" fillId="0" borderId="8" xfId="2" applyBorder="1" applyAlignment="1">
      <alignment horizontal="center" vertical="center" wrapText="1"/>
    </xf>
    <xf numFmtId="49" fontId="8" fillId="0" borderId="5" xfId="2" applyNumberFormat="1" applyFont="1" applyBorder="1" applyAlignment="1" applyProtection="1">
      <alignment horizontal="center" vertical="center" wrapText="1"/>
      <protection locked="0"/>
    </xf>
    <xf numFmtId="49" fontId="8" fillId="0" borderId="13" xfId="2" applyNumberFormat="1" applyFont="1" applyBorder="1" applyAlignment="1" applyProtection="1">
      <alignment horizontal="center" vertical="center" wrapText="1"/>
      <protection locked="0"/>
    </xf>
    <xf numFmtId="49" fontId="8" fillId="0" borderId="14" xfId="2" applyNumberFormat="1" applyFont="1" applyBorder="1" applyAlignment="1" applyProtection="1">
      <alignment horizontal="center" vertical="center" wrapText="1"/>
      <protection locked="0"/>
    </xf>
  </cellXfs>
  <cellStyles count="7">
    <cellStyle name="Normale" xfId="0" builtinId="0"/>
    <cellStyle name="Normale 2" xfId="1"/>
    <cellStyle name="Normale 3" xfId="2"/>
    <cellStyle name="Normale 4 2" xfId="3"/>
    <cellStyle name="Normale 8" xfId="6"/>
    <cellStyle name="Normale_modello si2 raln_MODIFICATO_ALESSIO" xfId="4"/>
    <cellStyle name="Normale_PRINFEL98_modello si2 raln_MODIFICATO_ALESSIO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TISTICHE/CONTO%20PERSONALE/2020/CONTO/INVIO/KitExcel_2019/RALN_REGIONI%20E%20AUT_LOC_%20(CCNL%20NAZ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L1">
            <v>2019</v>
          </cell>
        </row>
        <row r="16">
          <cell r="AI16">
            <v>0</v>
          </cell>
          <cell r="AJ16">
            <v>0</v>
          </cell>
        </row>
        <row r="17">
          <cell r="AI17">
            <v>0</v>
          </cell>
          <cell r="AJ17">
            <v>0</v>
          </cell>
        </row>
        <row r="18">
          <cell r="AI18">
            <v>0</v>
          </cell>
          <cell r="AJ18">
            <v>0</v>
          </cell>
        </row>
        <row r="19">
          <cell r="AI19">
            <v>1</v>
          </cell>
          <cell r="AJ19">
            <v>1</v>
          </cell>
        </row>
        <row r="20">
          <cell r="AI20">
            <v>0</v>
          </cell>
          <cell r="AJ20">
            <v>0</v>
          </cell>
        </row>
        <row r="21">
          <cell r="AI21">
            <v>0</v>
          </cell>
          <cell r="AJ21">
            <v>1</v>
          </cell>
        </row>
        <row r="22">
          <cell r="AI22">
            <v>0</v>
          </cell>
          <cell r="AJ22">
            <v>1</v>
          </cell>
        </row>
        <row r="23">
          <cell r="AI23">
            <v>0</v>
          </cell>
          <cell r="AJ23">
            <v>3</v>
          </cell>
        </row>
        <row r="24">
          <cell r="AI24">
            <v>1</v>
          </cell>
          <cell r="AJ24">
            <v>1</v>
          </cell>
        </row>
        <row r="25">
          <cell r="AI25">
            <v>0</v>
          </cell>
          <cell r="AJ25">
            <v>1</v>
          </cell>
        </row>
        <row r="26">
          <cell r="AI26">
            <v>2</v>
          </cell>
          <cell r="AJ26">
            <v>0</v>
          </cell>
        </row>
        <row r="27">
          <cell r="AI27">
            <v>2</v>
          </cell>
          <cell r="AJ27">
            <v>1</v>
          </cell>
        </row>
        <row r="28">
          <cell r="AI28">
            <v>0</v>
          </cell>
          <cell r="AJ28">
            <v>0</v>
          </cell>
        </row>
        <row r="29">
          <cell r="AI29">
            <v>0</v>
          </cell>
          <cell r="AJ29">
            <v>2</v>
          </cell>
        </row>
        <row r="30">
          <cell r="AI30">
            <v>0</v>
          </cell>
          <cell r="AJ30">
            <v>0</v>
          </cell>
        </row>
        <row r="31">
          <cell r="AI31">
            <v>0</v>
          </cell>
          <cell r="AJ31">
            <v>0</v>
          </cell>
        </row>
        <row r="32">
          <cell r="AI32">
            <v>0</v>
          </cell>
          <cell r="AJ32">
            <v>0</v>
          </cell>
        </row>
        <row r="33">
          <cell r="AI33">
            <v>1</v>
          </cell>
          <cell r="AJ33">
            <v>2</v>
          </cell>
        </row>
        <row r="34">
          <cell r="AI34">
            <v>0</v>
          </cell>
          <cell r="AJ34">
            <v>0</v>
          </cell>
        </row>
        <row r="35">
          <cell r="AI35">
            <v>0</v>
          </cell>
          <cell r="AJ35">
            <v>0</v>
          </cell>
        </row>
        <row r="36">
          <cell r="AI36">
            <v>1</v>
          </cell>
          <cell r="AJ36">
            <v>0</v>
          </cell>
        </row>
        <row r="37">
          <cell r="AI37">
            <v>0</v>
          </cell>
          <cell r="AJ37">
            <v>0</v>
          </cell>
        </row>
        <row r="38">
          <cell r="AI38">
            <v>0</v>
          </cell>
          <cell r="AJ38">
            <v>0</v>
          </cell>
        </row>
        <row r="39">
          <cell r="AI39">
            <v>0</v>
          </cell>
          <cell r="AJ39">
            <v>0</v>
          </cell>
        </row>
        <row r="40">
          <cell r="AI40">
            <v>2</v>
          </cell>
          <cell r="AJ40">
            <v>0</v>
          </cell>
        </row>
        <row r="41">
          <cell r="AI41">
            <v>0</v>
          </cell>
          <cell r="AJ41">
            <v>0</v>
          </cell>
        </row>
        <row r="42">
          <cell r="AI42">
            <v>1</v>
          </cell>
          <cell r="AJ42">
            <v>0</v>
          </cell>
        </row>
        <row r="43">
          <cell r="AI43">
            <v>0</v>
          </cell>
          <cell r="AJ43">
            <v>0</v>
          </cell>
        </row>
        <row r="44">
          <cell r="AI44">
            <v>0</v>
          </cell>
          <cell r="AJ44">
            <v>1</v>
          </cell>
        </row>
        <row r="45">
          <cell r="AI45">
            <v>0</v>
          </cell>
          <cell r="AJ45">
            <v>0</v>
          </cell>
        </row>
        <row r="46">
          <cell r="AI46">
            <v>0</v>
          </cell>
          <cell r="AJ46">
            <v>0</v>
          </cell>
        </row>
        <row r="47">
          <cell r="AI47">
            <v>0</v>
          </cell>
          <cell r="AJ47">
            <v>0</v>
          </cell>
        </row>
      </sheetData>
      <sheetData sheetId="7"/>
      <sheetData sheetId="8"/>
      <sheetData sheetId="9"/>
      <sheetData sheetId="10"/>
      <sheetData sheetId="11"/>
      <sheetData sheetId="12"/>
      <sheetData sheetId="13"/>
      <sheetData sheetId="14"/>
      <sheetData sheetId="15"/>
      <sheetData sheetId="16"/>
      <sheetData sheetId="17"/>
      <sheetData sheetId="18">
        <row r="19">
          <cell r="AA19">
            <v>21</v>
          </cell>
        </row>
        <row r="21">
          <cell r="AA21">
            <v>12</v>
          </cell>
        </row>
        <row r="22">
          <cell r="AA22">
            <v>11.04</v>
          </cell>
        </row>
        <row r="23">
          <cell r="AA23">
            <v>3</v>
          </cell>
        </row>
        <row r="24">
          <cell r="AA24">
            <v>54.96</v>
          </cell>
        </row>
        <row r="25">
          <cell r="AA25">
            <v>12</v>
          </cell>
        </row>
        <row r="26">
          <cell r="AA26">
            <v>23.04</v>
          </cell>
        </row>
        <row r="27">
          <cell r="AA27">
            <v>36</v>
          </cell>
        </row>
        <row r="29">
          <cell r="AA29">
            <v>2</v>
          </cell>
        </row>
        <row r="30">
          <cell r="AA30">
            <v>11</v>
          </cell>
        </row>
        <row r="31">
          <cell r="AA31">
            <v>11</v>
          </cell>
        </row>
        <row r="33">
          <cell r="AA33">
            <v>36</v>
          </cell>
        </row>
        <row r="36">
          <cell r="AA36">
            <v>1</v>
          </cell>
        </row>
        <row r="38">
          <cell r="AA38">
            <v>11</v>
          </cell>
        </row>
        <row r="40">
          <cell r="AA40">
            <v>24</v>
          </cell>
        </row>
        <row r="42">
          <cell r="AA42">
            <v>1</v>
          </cell>
        </row>
        <row r="43">
          <cell r="AA43">
            <v>11</v>
          </cell>
        </row>
        <row r="44">
          <cell r="AA44">
            <v>10.68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tabSelected="1" zoomScale="80" zoomScaleNormal="80" workbookViewId="0">
      <selection activeCell="E13" sqref="E13"/>
    </sheetView>
  </sheetViews>
  <sheetFormatPr defaultRowHeight="15" x14ac:dyDescent="0.2"/>
  <cols>
    <col min="1" max="2" width="9.28515625" style="78" customWidth="1"/>
    <col min="3" max="3" width="155" style="34" customWidth="1"/>
    <col min="4" max="4" width="2.42578125" style="34" customWidth="1"/>
    <col min="5" max="5" width="17.85546875" style="79" customWidth="1"/>
    <col min="6" max="6" width="43.5703125" style="33" customWidth="1"/>
    <col min="7" max="10" width="10.28515625" style="34" customWidth="1"/>
    <col min="11" max="13" width="10.28515625" style="34" hidden="1" customWidth="1"/>
    <col min="14" max="14" width="12.7109375" style="34" hidden="1" customWidth="1"/>
    <col min="15" max="16" width="10.28515625" style="34" customWidth="1"/>
    <col min="17" max="16384" width="9.140625" style="34"/>
  </cols>
  <sheetData>
    <row r="1" spans="1:14" s="6" customFormat="1" ht="45" customHeight="1" thickBot="1" x14ac:dyDescent="0.4">
      <c r="A1" s="3" t="s">
        <v>3</v>
      </c>
      <c r="B1" s="3"/>
      <c r="C1" s="4"/>
      <c r="D1" s="4"/>
      <c r="E1" s="5"/>
      <c r="F1" s="1" t="s">
        <v>4</v>
      </c>
      <c r="H1" s="80" t="s">
        <v>2</v>
      </c>
    </row>
    <row r="2" spans="1:14" s="6" customFormat="1" ht="41.45" customHeight="1" x14ac:dyDescent="0.35">
      <c r="A2" s="7" t="s">
        <v>5</v>
      </c>
      <c r="B2" s="7"/>
      <c r="C2" s="8"/>
      <c r="D2" s="9"/>
      <c r="E2" s="10"/>
      <c r="F2" s="100" t="str">
        <f>IF(AND(ISBLANK($E$23),AND(SUM([1]t1!$AI$16:$AJ$47)&gt;0,SUM([1]t12!$AA$16:$AA$47)&gt;6)),"Attenzione: è necessario compilare la domanda GEN195 !!!","OK")</f>
        <v>OK</v>
      </c>
    </row>
    <row r="3" spans="1:14" s="15" customFormat="1" ht="30" customHeight="1" thickBot="1" x14ac:dyDescent="0.3">
      <c r="A3" s="11"/>
      <c r="B3" s="81"/>
      <c r="C3" s="12"/>
      <c r="D3" s="13"/>
      <c r="E3" s="14"/>
      <c r="F3" s="101"/>
      <c r="K3" s="82"/>
    </row>
    <row r="4" spans="1:14" s="6" customFormat="1" ht="16.5" customHeight="1" x14ac:dyDescent="0.25">
      <c r="A4" s="16"/>
      <c r="B4" s="16"/>
      <c r="C4" s="17"/>
      <c r="D4" s="17"/>
      <c r="E4" s="17"/>
      <c r="F4" s="102" t="s">
        <v>6</v>
      </c>
      <c r="K4" s="82"/>
    </row>
    <row r="5" spans="1:14" s="6" customFormat="1" ht="20.25" customHeight="1" thickBot="1" x14ac:dyDescent="0.3">
      <c r="C5" s="18" t="s">
        <v>7</v>
      </c>
      <c r="F5" s="103"/>
    </row>
    <row r="6" spans="1:14" s="22" customFormat="1" ht="20.25" x14ac:dyDescent="0.25">
      <c r="A6" s="19" t="s">
        <v>8</v>
      </c>
      <c r="B6" s="19"/>
      <c r="C6" s="20"/>
      <c r="D6" s="21"/>
      <c r="E6" s="21"/>
      <c r="F6" s="104" t="str">
        <f>IF(AND(ISBLANK(E17),ISBLANK(E19),ISBLANK(E21)),"OK",IF(AND(OR(ISBLANK(E17),YEAR(E17)&gt;[1]t1!L1-1),OR(ISBLANK(E19),YEAR(E19)&gt;[1]t1!L1-1),OR(ISBLANK(E21),YEAR(E21)&gt;[1]t1!L1-1)),"OK","Attenzione: almeno una data di certificazione è antececedente l'anno "&amp;[1]t1!L1&amp;", è necessario giustificare"))</f>
        <v>OK</v>
      </c>
    </row>
    <row r="7" spans="1:14" s="22" customFormat="1" ht="11.25" customHeight="1" x14ac:dyDescent="0.25">
      <c r="A7" s="23"/>
      <c r="B7" s="23"/>
      <c r="C7" s="24"/>
      <c r="D7" s="24"/>
      <c r="E7" s="25"/>
      <c r="F7" s="105"/>
    </row>
    <row r="8" spans="1:14" s="22" customFormat="1" ht="30.75" customHeight="1" x14ac:dyDescent="0.25">
      <c r="A8" s="27"/>
      <c r="B8" s="27"/>
      <c r="C8" s="26" t="s">
        <v>58</v>
      </c>
      <c r="F8" s="105"/>
      <c r="N8" s="2" t="s">
        <v>9</v>
      </c>
    </row>
    <row r="9" spans="1:14" s="22" customFormat="1" ht="30.75" customHeight="1" thickBot="1" x14ac:dyDescent="0.3">
      <c r="A9" s="27"/>
      <c r="B9" s="27"/>
      <c r="C9" s="24"/>
      <c r="D9" s="24"/>
      <c r="E9" s="28"/>
      <c r="F9" s="106"/>
      <c r="N9" s="29">
        <f>(COUNTIF(E:E,"&lt;&gt;"&amp;"")+COUNTIF(C104,"&lt;&gt;"&amp;"")+COUNTIF(C107,"&lt;&gt;"&amp;""))</f>
        <v>37</v>
      </c>
    </row>
    <row r="10" spans="1:14" ht="3.95" customHeight="1" x14ac:dyDescent="0.2">
      <c r="A10" s="30"/>
      <c r="B10" s="30"/>
      <c r="C10" s="31"/>
      <c r="D10" s="30"/>
      <c r="E10" s="32"/>
    </row>
    <row r="11" spans="1:14" s="39" customFormat="1" ht="30" customHeight="1" x14ac:dyDescent="0.25">
      <c r="A11" s="35" t="s">
        <v>10</v>
      </c>
      <c r="B11" s="35"/>
      <c r="C11" s="36" t="s">
        <v>11</v>
      </c>
      <c r="D11" s="35"/>
      <c r="E11" s="37"/>
      <c r="F11" s="38"/>
      <c r="K11" s="2" t="s">
        <v>12</v>
      </c>
      <c r="L11" s="2" t="s">
        <v>13</v>
      </c>
      <c r="M11" s="2" t="s">
        <v>14</v>
      </c>
      <c r="N11" s="2" t="s">
        <v>0</v>
      </c>
    </row>
    <row r="12" spans="1:14" s="39" customFormat="1" ht="3.95" customHeight="1" x14ac:dyDescent="0.25">
      <c r="A12" s="42"/>
      <c r="B12" s="42"/>
      <c r="C12" s="42"/>
      <c r="D12" s="42"/>
      <c r="E12" s="43"/>
      <c r="F12" s="38"/>
      <c r="K12" s="83"/>
      <c r="L12" s="83"/>
      <c r="M12" s="83"/>
      <c r="N12" s="83"/>
    </row>
    <row r="13" spans="1:14" s="39" customFormat="1" ht="30" customHeight="1" x14ac:dyDescent="0.25">
      <c r="A13" s="44" t="s">
        <v>15</v>
      </c>
      <c r="B13" s="45" t="s">
        <v>16</v>
      </c>
      <c r="C13" s="38" t="s">
        <v>17</v>
      </c>
      <c r="E13" s="84" t="s">
        <v>59</v>
      </c>
      <c r="F13" s="85" t="str">
        <f>IF(AND(LEN(E13)=1,OR(UPPER(E13)="N",UPPER(E13)="S")),"",IF(ISBLANK(E13),"","  Errore ! Inserire S o N"))</f>
        <v/>
      </c>
      <c r="K13" s="48" t="str">
        <f>LEFT(A13,3)</f>
        <v>GEN</v>
      </c>
      <c r="L13" s="48" t="str">
        <f>RIGHT(A13,3)</f>
        <v>172</v>
      </c>
      <c r="M13" s="48" t="str">
        <f>B13</f>
        <v>FLAG</v>
      </c>
      <c r="N13" s="49" t="str">
        <f>IF(AND(LEN(E13)=1,OR(UPPER(E13)="N",UPPER(E13)="S")),UPPER(E13),"")</f>
        <v>S</v>
      </c>
    </row>
    <row r="14" spans="1:14" s="39" customFormat="1" ht="3.95" customHeight="1" x14ac:dyDescent="0.25">
      <c r="A14" s="44"/>
      <c r="B14" s="44"/>
      <c r="C14" s="42"/>
      <c r="D14" s="42"/>
      <c r="E14" s="51"/>
      <c r="F14" s="69"/>
    </row>
    <row r="15" spans="1:14" s="39" customFormat="1" ht="30" customHeight="1" x14ac:dyDescent="0.25">
      <c r="A15" s="44" t="s">
        <v>18</v>
      </c>
      <c r="B15" s="45" t="s">
        <v>16</v>
      </c>
      <c r="C15" s="38" t="s">
        <v>19</v>
      </c>
      <c r="E15" s="84" t="s">
        <v>59</v>
      </c>
      <c r="F15" s="85" t="str">
        <f>IF(AND(LEN(E15)=1,OR(UPPER(E15)="N",UPPER(E15)="S")),"",IF(ISBLANK(E15),"","  Errore ! Inserire S o N"))</f>
        <v/>
      </c>
      <c r="K15" s="48" t="str">
        <f>LEFT(A15,3)</f>
        <v>GEN</v>
      </c>
      <c r="L15" s="48" t="str">
        <f>RIGHT(A15,3)</f>
        <v>207</v>
      </c>
      <c r="M15" s="48" t="str">
        <f>B15</f>
        <v>FLAG</v>
      </c>
      <c r="N15" s="49" t="str">
        <f>IF(AND(LEN(E15)=1,OR(UPPER(E15)="N",UPPER(E15)="S")),UPPER(E15),"")</f>
        <v>S</v>
      </c>
    </row>
    <row r="16" spans="1:14" s="39" customFormat="1" ht="3.95" customHeight="1" x14ac:dyDescent="0.25">
      <c r="A16" s="44"/>
      <c r="B16" s="44"/>
      <c r="C16" s="42"/>
      <c r="D16" s="42"/>
      <c r="E16" s="51"/>
      <c r="F16" s="69"/>
    </row>
    <row r="17" spans="1:14" s="39" customFormat="1" ht="30" customHeight="1" x14ac:dyDescent="0.25">
      <c r="A17" s="44" t="s">
        <v>20</v>
      </c>
      <c r="B17" s="45" t="s">
        <v>21</v>
      </c>
      <c r="C17" s="38" t="s">
        <v>22</v>
      </c>
      <c r="E17" s="52">
        <v>43773</v>
      </c>
      <c r="F17" s="85" t="str">
        <f ca="1">IF(ISBLANK(E17),"",IF(AND(E17&gt;=DATE([1]t1!$L$1-2,1,1),E17&lt;=TODAY()),"","Digitare una data non anteriore al 1 Gennaio "&amp;[1]t1!$L$1-1&amp;" (gg/mm/aaaa)"))</f>
        <v/>
      </c>
      <c r="K17" s="48" t="str">
        <f>LEFT(A17,3)</f>
        <v>GEN</v>
      </c>
      <c r="L17" s="48" t="str">
        <f>RIGHT(A17,3)</f>
        <v>353</v>
      </c>
      <c r="M17" s="48" t="str">
        <f>B17</f>
        <v>DATE</v>
      </c>
      <c r="N17" s="53" t="str">
        <f ca="1">IF(AND(E17&gt;=DATE(2018,1,1),E17&lt;=TODAY()),"'"&amp;DAY(E17)&amp;"/"&amp;MONTH(E17)&amp;"/"&amp;YEAR(E17),"")</f>
        <v>'4/11/2019</v>
      </c>
    </row>
    <row r="18" spans="1:14" s="39" customFormat="1" ht="3.95" customHeight="1" x14ac:dyDescent="0.25">
      <c r="A18" s="44"/>
      <c r="B18" s="50"/>
      <c r="C18" s="42"/>
      <c r="D18" s="42"/>
      <c r="E18" s="51"/>
      <c r="F18" s="85"/>
      <c r="H18" s="40"/>
      <c r="I18" s="41"/>
    </row>
    <row r="19" spans="1:14" s="39" customFormat="1" ht="30" customHeight="1" x14ac:dyDescent="0.25">
      <c r="A19" s="44" t="s">
        <v>23</v>
      </c>
      <c r="B19" s="45" t="s">
        <v>21</v>
      </c>
      <c r="C19" s="38" t="s">
        <v>24</v>
      </c>
      <c r="E19" s="52">
        <v>43784</v>
      </c>
      <c r="F19" s="85" t="str">
        <f ca="1">IF(ISBLANK(E19),"",IF(AND(E19&gt;=DATE([1]t1!$L$1-2,1,1),E19&lt;=TODAY()),"","Digitare una data non anteriore al 1 Gennaio "&amp;[1]t1!$L$1-1&amp;" (gg/mm/aaaa)"))</f>
        <v/>
      </c>
      <c r="K19" s="48" t="str">
        <f>LEFT(A19,3)</f>
        <v>GEN</v>
      </c>
      <c r="L19" s="48" t="str">
        <f>RIGHT(A19,3)</f>
        <v>354</v>
      </c>
      <c r="M19" s="48" t="str">
        <f>B19</f>
        <v>DATE</v>
      </c>
      <c r="N19" s="53" t="str">
        <f ca="1">IF(AND(E19&gt;=DATE(2018,1,1),E19&lt;=TODAY()),"'"&amp;DAY(E19)&amp;"/"&amp;MONTH(E19)&amp;"/"&amp;YEAR(E19),"")</f>
        <v>'15/11/2019</v>
      </c>
    </row>
    <row r="20" spans="1:14" s="39" customFormat="1" ht="3.95" customHeight="1" x14ac:dyDescent="0.25">
      <c r="A20" s="44"/>
      <c r="B20" s="45"/>
      <c r="C20" s="38"/>
      <c r="E20" s="54"/>
      <c r="F20" s="85"/>
      <c r="K20" s="48"/>
      <c r="L20" s="48"/>
      <c r="M20" s="48"/>
      <c r="N20" s="53"/>
    </row>
    <row r="21" spans="1:14" s="39" customFormat="1" ht="30" customHeight="1" x14ac:dyDescent="0.25">
      <c r="A21" s="44" t="s">
        <v>25</v>
      </c>
      <c r="B21" s="45" t="s">
        <v>21</v>
      </c>
      <c r="C21" s="38" t="s">
        <v>26</v>
      </c>
      <c r="E21" s="52"/>
      <c r="F21" s="85" t="str">
        <f ca="1">IF(ISBLANK(E21),"",IF(AND(E21&gt;=DATE([1]t1!$L$1-2,1,1),E21&lt;=TODAY()),"","Digitare una data non anteriore al 1 Gennaio "&amp;[1]t1!$L$1-1&amp;" (gg/mm/aaaa)"))</f>
        <v/>
      </c>
      <c r="K21" s="48" t="str">
        <f>LEFT(A21,3)</f>
        <v>GEN</v>
      </c>
      <c r="L21" s="48" t="str">
        <f>RIGHT(A21,3)</f>
        <v>355</v>
      </c>
      <c r="M21" s="48" t="str">
        <f>B21</f>
        <v>DATE</v>
      </c>
      <c r="N21" s="53" t="str">
        <f ca="1">IF(AND(E21&gt;=DATE(2018,1,1),E21&lt;=TODAY()),"'"&amp;DAY(E21)&amp;"/"&amp;MONTH(E21)&amp;"/"&amp;YEAR(E21),"")</f>
        <v/>
      </c>
    </row>
    <row r="22" spans="1:14" s="39" customFormat="1" ht="3.95" customHeight="1" x14ac:dyDescent="0.25">
      <c r="A22" s="44"/>
      <c r="B22" s="50"/>
      <c r="C22" s="42"/>
      <c r="D22" s="42"/>
      <c r="E22" s="51"/>
      <c r="F22" s="38"/>
      <c r="H22" s="40"/>
      <c r="I22" s="41"/>
    </row>
    <row r="23" spans="1:14" s="39" customFormat="1" ht="30" customHeight="1" x14ac:dyDescent="0.25">
      <c r="A23" s="44" t="s">
        <v>27</v>
      </c>
      <c r="B23" s="45" t="s">
        <v>28</v>
      </c>
      <c r="C23" s="38" t="s">
        <v>29</v>
      </c>
      <c r="E23" s="59">
        <v>0</v>
      </c>
      <c r="F23" s="85" t="str">
        <f>IF(AND(SUM(E17:E21)&gt;0,F6="ok",E23&gt;0),"Attenzione, dato incoerente",IF(ISBLANK(E23),"",IF(ISNUMBER(E23),IF(E23-INT(E23)=0,"","  Errore ! Inserire un numero intero senza decimali"),"  Errore ! Inserire un numero intero senza decimali")))</f>
        <v/>
      </c>
      <c r="K23" s="48" t="str">
        <f>LEFT(A23,3)</f>
        <v>GEN</v>
      </c>
      <c r="L23" s="48" t="str">
        <f>RIGHT(A23,3)</f>
        <v>195</v>
      </c>
      <c r="M23" s="48" t="str">
        <f>B23</f>
        <v>INT</v>
      </c>
      <c r="N23" s="49">
        <f>IF(ISNUMBER(E23),ROUND(E23,0),"")</f>
        <v>0</v>
      </c>
    </row>
    <row r="24" spans="1:14" s="39" customFormat="1" ht="3.95" customHeight="1" x14ac:dyDescent="0.25">
      <c r="A24" s="56"/>
      <c r="B24" s="56"/>
      <c r="C24" s="42"/>
      <c r="D24" s="42"/>
      <c r="E24" s="43"/>
      <c r="F24" s="69"/>
    </row>
    <row r="25" spans="1:14" s="39" customFormat="1" ht="30" customHeight="1" x14ac:dyDescent="0.25">
      <c r="A25" s="35" t="s">
        <v>30</v>
      </c>
      <c r="B25" s="35"/>
      <c r="C25" s="36" t="s">
        <v>31</v>
      </c>
      <c r="D25" s="35"/>
      <c r="E25" s="37"/>
      <c r="F25" s="69"/>
    </row>
    <row r="26" spans="1:14" s="39" customFormat="1" ht="3.95" customHeight="1" x14ac:dyDescent="0.25">
      <c r="A26" s="42"/>
      <c r="B26" s="42"/>
      <c r="C26" s="42"/>
      <c r="D26" s="42"/>
      <c r="E26" s="43"/>
      <c r="F26" s="69"/>
    </row>
    <row r="27" spans="1:14" s="39" customFormat="1" ht="30" customHeight="1" x14ac:dyDescent="0.25">
      <c r="A27" s="61" t="s">
        <v>60</v>
      </c>
      <c r="B27" s="86" t="s">
        <v>28</v>
      </c>
      <c r="C27" s="57" t="s">
        <v>61</v>
      </c>
      <c r="D27" s="64"/>
      <c r="E27" s="65">
        <v>98674</v>
      </c>
      <c r="F27" s="60" t="str">
        <f>IF(ISBLANK(E27),"",IF(ISNUMBER(E27),IF(E27-INT(E27)=0,"","  Errore ! Inserire un numero intero senza decimali"),"  Errore ! Inserire un numero intero senza decimali"))</f>
        <v/>
      </c>
      <c r="G27" s="58"/>
      <c r="H27" s="58"/>
      <c r="I27" s="58"/>
      <c r="J27" s="58"/>
      <c r="K27" s="49" t="str">
        <f>LEFT(A27,3)</f>
        <v>LEG</v>
      </c>
      <c r="L27" s="49" t="str">
        <f>RIGHT(A27,3)</f>
        <v>397</v>
      </c>
      <c r="M27" s="49" t="str">
        <f>B27</f>
        <v>INT</v>
      </c>
      <c r="N27" s="49">
        <f>IF(ISNUMBER(E27),ROUND(E27,0),"")</f>
        <v>98674</v>
      </c>
    </row>
    <row r="28" spans="1:14" s="39" customFormat="1" ht="3.95" customHeight="1" x14ac:dyDescent="0.25">
      <c r="A28" s="61"/>
      <c r="B28" s="61"/>
      <c r="C28" s="87"/>
      <c r="D28" s="42"/>
      <c r="E28" s="51"/>
      <c r="F28" s="69"/>
    </row>
    <row r="29" spans="1:14" s="39" customFormat="1" ht="30" customHeight="1" x14ac:dyDescent="0.25">
      <c r="A29" s="61" t="s">
        <v>62</v>
      </c>
      <c r="B29" s="86" t="s">
        <v>28</v>
      </c>
      <c r="C29" s="57" t="s">
        <v>63</v>
      </c>
      <c r="D29" s="64"/>
      <c r="E29" s="65">
        <v>44250</v>
      </c>
      <c r="F29" s="60" t="str">
        <f>IF(ISBLANK(E29),"",IF(ISNUMBER(E29),IF(E29-INT(E29)=0,"","  Errore ! Inserire un numero intero senza decimali"),"  Errore ! Inserire un numero intero senza decimali"))</f>
        <v/>
      </c>
      <c r="G29" s="58"/>
      <c r="H29" s="58"/>
      <c r="I29" s="58"/>
      <c r="J29" s="58"/>
      <c r="K29" s="49" t="str">
        <f>LEFT(A29,3)</f>
        <v>LEG</v>
      </c>
      <c r="L29" s="49" t="str">
        <f>RIGHT(A29,3)</f>
        <v>360</v>
      </c>
      <c r="M29" s="49" t="str">
        <f>B29</f>
        <v>INT</v>
      </c>
      <c r="N29" s="49">
        <f>IF(ISNUMBER(E29),ROUND(E29,0),"")</f>
        <v>44250</v>
      </c>
    </row>
    <row r="30" spans="1:14" s="39" customFormat="1" ht="3.75" customHeight="1" x14ac:dyDescent="0.25">
      <c r="A30" s="61"/>
      <c r="B30" s="61"/>
      <c r="C30" s="87"/>
      <c r="D30" s="42"/>
      <c r="E30" s="51"/>
      <c r="F30" s="69"/>
    </row>
    <row r="31" spans="1:14" s="39" customFormat="1" ht="30" customHeight="1" x14ac:dyDescent="0.25">
      <c r="A31" s="61" t="s">
        <v>64</v>
      </c>
      <c r="B31" s="86" t="s">
        <v>28</v>
      </c>
      <c r="C31" s="57" t="s">
        <v>65</v>
      </c>
      <c r="D31" s="64"/>
      <c r="E31" s="65">
        <v>6924</v>
      </c>
      <c r="F31" s="60" t="str">
        <f>IF(ISBLANK(E31),"",IF(ISNUMBER(E31),IF(E31-INT(E31)=0,"","  Errore ! Inserire un numero intero senza decimali"),"  Errore ! Inserire un numero intero senza decimali"))</f>
        <v/>
      </c>
      <c r="G31" s="58"/>
      <c r="H31" s="58"/>
      <c r="I31" s="58"/>
      <c r="J31" s="58"/>
      <c r="K31" s="49" t="str">
        <f>LEFT(A31,3)</f>
        <v>LEG</v>
      </c>
      <c r="L31" s="49" t="str">
        <f>RIGHT(A31,3)</f>
        <v>399</v>
      </c>
      <c r="M31" s="49" t="str">
        <f>B31</f>
        <v>INT</v>
      </c>
      <c r="N31" s="49">
        <f>IF(ISNUMBER(E31),ROUND(E31,0),"")</f>
        <v>6924</v>
      </c>
    </row>
    <row r="32" spans="1:14" s="58" customFormat="1" ht="3.95" customHeight="1" x14ac:dyDescent="0.25">
      <c r="A32" s="61"/>
      <c r="B32" s="86"/>
      <c r="C32" s="57"/>
      <c r="D32" s="71"/>
      <c r="E32" s="88"/>
      <c r="F32" s="85"/>
      <c r="G32" s="39"/>
      <c r="H32" s="39"/>
      <c r="I32" s="39"/>
      <c r="J32" s="39"/>
      <c r="K32" s="48"/>
      <c r="L32" s="48"/>
      <c r="M32" s="48"/>
      <c r="N32" s="49"/>
    </row>
    <row r="33" spans="1:14" s="39" customFormat="1" ht="30" customHeight="1" x14ac:dyDescent="0.25">
      <c r="A33" s="61" t="s">
        <v>32</v>
      </c>
      <c r="B33" s="86" t="s">
        <v>28</v>
      </c>
      <c r="C33" s="57" t="s">
        <v>33</v>
      </c>
      <c r="D33" s="64"/>
      <c r="E33" s="65">
        <v>11794</v>
      </c>
      <c r="F33" s="60" t="str">
        <f>IF(ISBLANK(E33),"",IF(ISNUMBER(E33),IF(E33-INT(E33)=0,"","  Errore ! Inserire un numero intero senza decimali"),"  Errore ! Inserire un numero intero senza decimali"))</f>
        <v/>
      </c>
      <c r="G33" s="58"/>
      <c r="H33" s="58"/>
      <c r="I33" s="58"/>
      <c r="J33" s="58"/>
      <c r="K33" s="49" t="str">
        <f>LEFT(A33,3)</f>
        <v>LEG</v>
      </c>
      <c r="L33" s="49" t="str">
        <f>RIGHT(A33,3)</f>
        <v>398</v>
      </c>
      <c r="M33" s="49" t="str">
        <f>B33</f>
        <v>INT</v>
      </c>
      <c r="N33" s="49">
        <f>IF(ISNUMBER(E33),ROUND(E33,0),"")</f>
        <v>11794</v>
      </c>
    </row>
    <row r="34" spans="1:14" s="39" customFormat="1" ht="3.95" customHeight="1" x14ac:dyDescent="0.25">
      <c r="A34" s="61"/>
      <c r="B34" s="61"/>
      <c r="C34" s="87"/>
      <c r="D34" s="42"/>
      <c r="E34" s="51"/>
      <c r="F34" s="69"/>
    </row>
    <row r="35" spans="1:14" s="58" customFormat="1" ht="30" customHeight="1" x14ac:dyDescent="0.25">
      <c r="A35" s="61" t="s">
        <v>66</v>
      </c>
      <c r="B35" s="86" t="s">
        <v>28</v>
      </c>
      <c r="C35" s="57" t="s">
        <v>67</v>
      </c>
      <c r="D35" s="71"/>
      <c r="E35" s="65">
        <v>0</v>
      </c>
      <c r="F35" s="85" t="str">
        <f>IF(ISBLANK(E35),"",IF(ISNUMBER(E35),IF(E35-INT(E35)=0,"","  Errore ! Inserire un numero intero senza decimali"),"  Errore ! Inserire un numero intero senza decimali"))</f>
        <v/>
      </c>
      <c r="G35" s="39"/>
      <c r="H35" s="39"/>
      <c r="I35" s="39"/>
      <c r="J35" s="39"/>
      <c r="K35" s="48" t="str">
        <f>LEFT(A35,3)</f>
        <v>LEG</v>
      </c>
      <c r="L35" s="48" t="str">
        <f>RIGHT(A35,3)</f>
        <v>362</v>
      </c>
      <c r="M35" s="48" t="str">
        <f>B35</f>
        <v>INT</v>
      </c>
      <c r="N35" s="49">
        <f>IF(ISNUMBER(E35),ROUND(E35,0),"")</f>
        <v>0</v>
      </c>
    </row>
    <row r="36" spans="1:14" s="58" customFormat="1" ht="3.95" customHeight="1" x14ac:dyDescent="0.25">
      <c r="A36" s="61"/>
      <c r="B36" s="86"/>
      <c r="C36" s="57"/>
      <c r="D36" s="71"/>
      <c r="E36" s="88"/>
      <c r="F36" s="85"/>
      <c r="G36" s="39"/>
      <c r="H36" s="39"/>
      <c r="I36" s="39"/>
      <c r="J36" s="39"/>
      <c r="K36" s="48"/>
      <c r="L36" s="48"/>
      <c r="M36" s="48"/>
      <c r="N36" s="49"/>
    </row>
    <row r="37" spans="1:14" s="39" customFormat="1" ht="30" customHeight="1" x14ac:dyDescent="0.25">
      <c r="A37" s="61" t="s">
        <v>68</v>
      </c>
      <c r="B37" s="86" t="s">
        <v>28</v>
      </c>
      <c r="C37" s="57" t="s">
        <v>69</v>
      </c>
      <c r="D37" s="71"/>
      <c r="E37" s="65">
        <v>0</v>
      </c>
      <c r="F37" s="85" t="str">
        <f>IF(ISBLANK(E37),"",IF(ISNUMBER(E37),IF(E37-INT(E37)=0,"","  Errore ! Inserire un numero intero senza decimali"),"  Errore ! Inserire un numero intero senza decimali"))</f>
        <v/>
      </c>
      <c r="G37" s="58"/>
      <c r="H37" s="58"/>
      <c r="I37" s="58"/>
      <c r="J37" s="58"/>
      <c r="K37" s="49" t="str">
        <f>LEFT(A37,3)</f>
        <v>LEG</v>
      </c>
      <c r="L37" s="49" t="str">
        <f>RIGHT(A37,3)</f>
        <v>364</v>
      </c>
      <c r="M37" s="49" t="str">
        <f>B37</f>
        <v>INT</v>
      </c>
      <c r="N37" s="49">
        <f>IF(ISNUMBER(E37),ROUND(E37,0),"")</f>
        <v>0</v>
      </c>
    </row>
    <row r="38" spans="1:14" s="58" customFormat="1" ht="3.95" customHeight="1" x14ac:dyDescent="0.25">
      <c r="A38" s="61"/>
      <c r="B38" s="61"/>
      <c r="C38" s="87"/>
      <c r="D38" s="67"/>
      <c r="E38" s="68"/>
      <c r="F38" s="69"/>
      <c r="G38" s="39"/>
      <c r="H38" s="39"/>
      <c r="I38" s="39"/>
      <c r="J38" s="39"/>
      <c r="K38" s="39"/>
      <c r="L38" s="39"/>
      <c r="M38" s="39"/>
      <c r="N38" s="39"/>
    </row>
    <row r="39" spans="1:14" s="39" customFormat="1" ht="30" customHeight="1" x14ac:dyDescent="0.25">
      <c r="A39" s="61" t="s">
        <v>34</v>
      </c>
      <c r="B39" s="86" t="s">
        <v>28</v>
      </c>
      <c r="C39" s="57" t="s">
        <v>35</v>
      </c>
      <c r="E39" s="55">
        <v>0</v>
      </c>
      <c r="F39" s="47" t="str">
        <f>IF(ISBLANK(E39),"",IF(ISNUMBER(E39),IF(E39-INT(E39)=0,"","  Errore ! Inserire un numero intero senza decimali"),"  Errore ! Inserire un numero intero senza decimali"))</f>
        <v/>
      </c>
      <c r="K39" s="48" t="str">
        <f>LEFT(A39,3)</f>
        <v>LEG</v>
      </c>
      <c r="L39" s="48" t="str">
        <f>RIGHT(A39,3)</f>
        <v>265</v>
      </c>
      <c r="M39" s="48" t="str">
        <f>B39</f>
        <v>INT</v>
      </c>
      <c r="N39" s="49">
        <f>IF(ISNUMBER(E39),ROUND(E39,0),"")</f>
        <v>0</v>
      </c>
    </row>
    <row r="40" spans="1:14" s="39" customFormat="1" ht="3.95" customHeight="1" x14ac:dyDescent="0.25">
      <c r="A40" s="56"/>
      <c r="B40" s="50"/>
      <c r="C40" s="42"/>
      <c r="D40" s="42"/>
      <c r="E40" s="43"/>
      <c r="F40" s="38"/>
      <c r="H40" s="40"/>
      <c r="I40" s="41"/>
    </row>
    <row r="41" spans="1:14" s="39" customFormat="1" ht="30" customHeight="1" x14ac:dyDescent="0.25">
      <c r="A41" s="35" t="s">
        <v>70</v>
      </c>
      <c r="B41" s="35"/>
      <c r="C41" s="36" t="s">
        <v>71</v>
      </c>
      <c r="D41" s="89"/>
      <c r="E41" s="90"/>
      <c r="F41" s="38"/>
      <c r="H41" s="40"/>
      <c r="I41" s="41"/>
    </row>
    <row r="42" spans="1:14" s="39" customFormat="1" ht="3.95" customHeight="1" x14ac:dyDescent="0.25">
      <c r="A42" s="67"/>
      <c r="B42" s="91"/>
      <c r="C42" s="67"/>
      <c r="D42" s="92"/>
      <c r="E42" s="93"/>
      <c r="F42" s="38"/>
      <c r="H42" s="40"/>
      <c r="I42" s="41"/>
    </row>
    <row r="43" spans="1:14" s="94" customFormat="1" ht="30" customHeight="1" x14ac:dyDescent="0.25">
      <c r="A43" s="66" t="s">
        <v>72</v>
      </c>
      <c r="B43" s="62" t="s">
        <v>16</v>
      </c>
      <c r="C43" s="63" t="s">
        <v>73</v>
      </c>
      <c r="E43" s="95" t="s">
        <v>74</v>
      </c>
      <c r="F43" s="96" t="str">
        <f>IF(AND(LEN(E43)=1,OR(UPPER(E43)="N",UPPER(E43)="S")),"",IF(ISBLANK(E43),"","  Errore ! Inserire S o N"))</f>
        <v/>
      </c>
      <c r="K43" s="97" t="str">
        <f>LEFT(A43,3)</f>
        <v>02P</v>
      </c>
      <c r="L43" s="97" t="str">
        <f>RIGHT(A43,3)</f>
        <v>400</v>
      </c>
      <c r="M43" s="97" t="str">
        <f>B43</f>
        <v>FLAG</v>
      </c>
      <c r="N43" s="98" t="str">
        <f>IF(AND(LEN(E43)=1,OR(UPPER(E43)="N",UPPER(E43)="S")),UPPER(E43),"")</f>
        <v>N</v>
      </c>
    </row>
    <row r="44" spans="1:14" s="39" customFormat="1" ht="3.95" customHeight="1" x14ac:dyDescent="0.25">
      <c r="A44" s="44"/>
      <c r="B44" s="44"/>
      <c r="C44" s="42"/>
      <c r="D44" s="42"/>
      <c r="E44" s="51"/>
      <c r="F44" s="69"/>
    </row>
    <row r="45" spans="1:14" s="39" customFormat="1" ht="30" customHeight="1" x14ac:dyDescent="0.25">
      <c r="A45" s="35" t="s">
        <v>36</v>
      </c>
      <c r="B45" s="35"/>
      <c r="C45" s="36" t="s">
        <v>37</v>
      </c>
      <c r="D45" s="35"/>
      <c r="E45" s="37"/>
      <c r="F45" s="69"/>
    </row>
    <row r="46" spans="1:14" s="39" customFormat="1" ht="3.95" customHeight="1" x14ac:dyDescent="0.25">
      <c r="A46" s="42"/>
      <c r="B46" s="42"/>
      <c r="C46" s="42"/>
      <c r="D46" s="42"/>
      <c r="E46" s="43"/>
      <c r="F46" s="69"/>
    </row>
    <row r="47" spans="1:14" s="39" customFormat="1" ht="30" customHeight="1" x14ac:dyDescent="0.25">
      <c r="A47" s="61" t="s">
        <v>75</v>
      </c>
      <c r="B47" s="62" t="s">
        <v>28</v>
      </c>
      <c r="C47" s="63" t="s">
        <v>76</v>
      </c>
      <c r="D47" s="71"/>
      <c r="E47" s="72">
        <v>4</v>
      </c>
      <c r="F47" s="85" t="str">
        <f>IF(ISBLANK(E47),"",IF(ISNUMBER(E47),IF(E47-INT(E47)=0,"","  Errore ! Inserire un numero intero senza decimali"),"  Errore ! Inserire un numero intero senza decimali"))</f>
        <v/>
      </c>
      <c r="K47" s="48" t="str">
        <f>LEFT(A47,3)</f>
        <v>ORG</v>
      </c>
      <c r="L47" s="48" t="str">
        <f>RIGHT(A47,3)</f>
        <v>365</v>
      </c>
      <c r="M47" s="48" t="str">
        <f>B47</f>
        <v>INT</v>
      </c>
      <c r="N47" s="49">
        <f>IF(ISNUMBER(E47),ROUND(E47,0),"")</f>
        <v>4</v>
      </c>
    </row>
    <row r="48" spans="1:14" s="39" customFormat="1" ht="3.95" customHeight="1" x14ac:dyDescent="0.25">
      <c r="A48" s="44"/>
      <c r="B48" s="44"/>
      <c r="C48" s="42"/>
      <c r="D48" s="42"/>
      <c r="E48" s="51"/>
      <c r="F48" s="69"/>
    </row>
    <row r="49" spans="1:14" s="39" customFormat="1" ht="30" customHeight="1" x14ac:dyDescent="0.25">
      <c r="A49" s="44" t="s">
        <v>77</v>
      </c>
      <c r="B49" s="45" t="s">
        <v>28</v>
      </c>
      <c r="C49" s="38" t="s">
        <v>78</v>
      </c>
      <c r="E49" s="55">
        <v>1</v>
      </c>
      <c r="F49" s="85" t="str">
        <f>IF(ISBLANK(E49),"",IF(ISNUMBER(E49),IF(E49-INT(E49)=0,"","  Errore ! Inserire un numero intero senza decimali"),"  Errore ! Inserire un numero intero senza decimali"))</f>
        <v/>
      </c>
      <c r="K49" s="48" t="str">
        <f>LEFT(A49,3)</f>
        <v>ORG</v>
      </c>
      <c r="L49" s="48" t="str">
        <f>RIGHT(A49,3)</f>
        <v>145</v>
      </c>
      <c r="M49" s="48" t="str">
        <f>B49</f>
        <v>INT</v>
      </c>
      <c r="N49" s="49">
        <f>IF(ISNUMBER(E49),ROUND(E49,0),"")</f>
        <v>1</v>
      </c>
    </row>
    <row r="50" spans="1:14" s="39" customFormat="1" ht="3.95" customHeight="1" x14ac:dyDescent="0.25">
      <c r="A50" s="56"/>
      <c r="B50" s="56"/>
      <c r="C50" s="42"/>
      <c r="D50" s="42"/>
      <c r="E50" s="51"/>
      <c r="F50" s="69"/>
    </row>
    <row r="51" spans="1:14" s="39" customFormat="1" ht="30" customHeight="1" x14ac:dyDescent="0.25">
      <c r="A51" s="44" t="s">
        <v>79</v>
      </c>
      <c r="B51" s="45" t="s">
        <v>28</v>
      </c>
      <c r="C51" s="38" t="s">
        <v>80</v>
      </c>
      <c r="E51" s="55">
        <v>1</v>
      </c>
      <c r="F51" s="85" t="str">
        <f>IF(ISBLANK(E51),"",IF(ISNUMBER(E51),IF(E51-INT(E51)=0,"","  Errore ! Inserire un numero intero senza decimali"),"  Errore ! Inserire un numero intero senza decimali"))</f>
        <v/>
      </c>
      <c r="K51" s="48" t="str">
        <f>LEFT(A51,3)</f>
        <v>ORG</v>
      </c>
      <c r="L51" s="48" t="str">
        <f>RIGHT(A51,3)</f>
        <v>160</v>
      </c>
      <c r="M51" s="48" t="str">
        <f>B51</f>
        <v>INT</v>
      </c>
      <c r="N51" s="49">
        <f>IF(ISNUMBER(E51),ROUND(E51,0),"")</f>
        <v>1</v>
      </c>
    </row>
    <row r="52" spans="1:14" s="39" customFormat="1" ht="3.95" customHeight="1" x14ac:dyDescent="0.25">
      <c r="A52" s="44"/>
      <c r="B52" s="44"/>
      <c r="C52" s="42"/>
      <c r="D52" s="42"/>
      <c r="E52" s="51"/>
      <c r="F52" s="69"/>
    </row>
    <row r="53" spans="1:14" s="39" customFormat="1" ht="30" customHeight="1" x14ac:dyDescent="0.25">
      <c r="A53" s="61" t="s">
        <v>81</v>
      </c>
      <c r="B53" s="45" t="s">
        <v>28</v>
      </c>
      <c r="C53" s="38" t="s">
        <v>82</v>
      </c>
      <c r="E53" s="55">
        <v>2</v>
      </c>
      <c r="F53" s="85" t="str">
        <f>IF(ISBLANK(E53),"",IF(ISNUMBER(E53),IF(E53-INT(E53)=0,"","  Errore ! Inserire un numero intero senza decimali"),"  Errore ! Inserire un numero intero senza decimali"))</f>
        <v/>
      </c>
      <c r="K53" s="48" t="str">
        <f>LEFT(A53,3)</f>
        <v>ORG</v>
      </c>
      <c r="L53" s="48" t="str">
        <f>RIGHT(A53,3)</f>
        <v>154</v>
      </c>
      <c r="M53" s="48" t="str">
        <f>B53</f>
        <v>INT</v>
      </c>
      <c r="N53" s="49">
        <f>IF(ISNUMBER(E53),ROUND(E53,0),"")</f>
        <v>2</v>
      </c>
    </row>
    <row r="54" spans="1:14" s="39" customFormat="1" ht="3.95" customHeight="1" x14ac:dyDescent="0.25">
      <c r="A54" s="44"/>
      <c r="B54" s="44"/>
      <c r="C54" s="42"/>
      <c r="D54" s="42"/>
      <c r="E54" s="51"/>
      <c r="F54" s="69"/>
    </row>
    <row r="55" spans="1:14" s="39" customFormat="1" ht="30" customHeight="1" x14ac:dyDescent="0.25">
      <c r="A55" s="44" t="s">
        <v>38</v>
      </c>
      <c r="B55" s="45" t="s">
        <v>28</v>
      </c>
      <c r="C55" s="38" t="s">
        <v>39</v>
      </c>
      <c r="E55" s="55">
        <v>10500</v>
      </c>
      <c r="F55" s="85" t="str">
        <f>IF(ISBLANK(E55),"",IF(ISNUMBER(E55),IF(E55-INT(E55)=0,"","  Errore ! Inserire un numero intero senza decimali"),"  Errore ! Inserire un numero intero senza decimali"))</f>
        <v/>
      </c>
      <c r="K55" s="48" t="str">
        <f>LEFT(A55,3)</f>
        <v>ORG</v>
      </c>
      <c r="L55" s="48" t="str">
        <f>RIGHT(A55,3)</f>
        <v>136</v>
      </c>
      <c r="M55" s="48" t="str">
        <f>B55</f>
        <v>INT</v>
      </c>
      <c r="N55" s="49">
        <f>IF(ISNUMBER(E55),ROUND(E55,0),"")</f>
        <v>10500</v>
      </c>
    </row>
    <row r="56" spans="1:14" s="39" customFormat="1" ht="3.95" customHeight="1" x14ac:dyDescent="0.25">
      <c r="A56" s="44"/>
      <c r="B56" s="44"/>
      <c r="C56" s="42"/>
      <c r="D56" s="42"/>
      <c r="E56" s="51"/>
      <c r="F56" s="69"/>
    </row>
    <row r="57" spans="1:14" s="39" customFormat="1" ht="30" customHeight="1" x14ac:dyDescent="0.25">
      <c r="A57" s="44" t="s">
        <v>40</v>
      </c>
      <c r="B57" s="45" t="s">
        <v>28</v>
      </c>
      <c r="C57" s="38" t="s">
        <v>41</v>
      </c>
      <c r="E57" s="55">
        <v>8000</v>
      </c>
      <c r="F57" s="85" t="str">
        <f>IF(ISBLANK(E57),"",IF(ISNUMBER(E57),IF(E57-INT(E57)=0,"","  Errore ! Inserire un numero intero senza decimali"),"  Errore ! Inserire un numero intero senza decimali"))</f>
        <v/>
      </c>
      <c r="K57" s="48" t="str">
        <f>LEFT(A57,3)</f>
        <v>ORG</v>
      </c>
      <c r="L57" s="48" t="str">
        <f>RIGHT(A57,3)</f>
        <v>179</v>
      </c>
      <c r="M57" s="48" t="str">
        <f>B57</f>
        <v>INT</v>
      </c>
      <c r="N57" s="49">
        <f>IF(ISNUMBER(E57),ROUND(E57,0),"")</f>
        <v>8000</v>
      </c>
    </row>
    <row r="58" spans="1:14" s="39" customFormat="1" ht="3.95" customHeight="1" x14ac:dyDescent="0.25">
      <c r="A58" s="44"/>
      <c r="B58" s="44"/>
      <c r="C58" s="42"/>
      <c r="D58" s="42"/>
      <c r="E58" s="51"/>
      <c r="F58" s="69"/>
    </row>
    <row r="59" spans="1:14" s="39" customFormat="1" ht="30" customHeight="1" x14ac:dyDescent="0.25">
      <c r="A59" s="44" t="s">
        <v>42</v>
      </c>
      <c r="B59" s="45" t="s">
        <v>28</v>
      </c>
      <c r="C59" s="38" t="s">
        <v>43</v>
      </c>
      <c r="E59" s="55">
        <v>9400</v>
      </c>
      <c r="F59" s="85" t="str">
        <f>IF(ISBLANK(E59),"",IF(ISNUMBER(E59),IF(E59-INT(E59)=0,"","  Errore ! Inserire un numero intero senza decimali"),"  Errore ! Inserire un numero intero senza decimali"))</f>
        <v/>
      </c>
      <c r="K59" s="48" t="str">
        <f>LEFT(A59,3)</f>
        <v>ORG</v>
      </c>
      <c r="L59" s="48" t="str">
        <f>RIGHT(A59,3)</f>
        <v>161</v>
      </c>
      <c r="M59" s="48" t="str">
        <f>B59</f>
        <v>INT</v>
      </c>
      <c r="N59" s="49">
        <f>IF(ISNUMBER(E59),ROUND(E59,0),"")</f>
        <v>9400</v>
      </c>
    </row>
    <row r="60" spans="1:14" s="39" customFormat="1" ht="3.95" customHeight="1" x14ac:dyDescent="0.25">
      <c r="A60" s="44"/>
      <c r="B60" s="44"/>
      <c r="C60" s="42"/>
      <c r="D60" s="42"/>
      <c r="E60" s="51"/>
      <c r="F60" s="69"/>
    </row>
    <row r="61" spans="1:14" s="39" customFormat="1" ht="30" customHeight="1" x14ac:dyDescent="0.25">
      <c r="A61" s="66" t="s">
        <v>83</v>
      </c>
      <c r="B61" s="62" t="s">
        <v>28</v>
      </c>
      <c r="C61" s="63" t="s">
        <v>84</v>
      </c>
      <c r="D61" s="71"/>
      <c r="E61" s="72">
        <v>10</v>
      </c>
      <c r="F61" s="85" t="str">
        <f>IF(ISBLANK(E61),"",IF(ISNUMBER(E61),IF(E61-INT(E61)=0,"","  Errore ! Inserire un numero intero senza decimali"),"  Errore ! Inserire un numero intero senza decimali"))</f>
        <v/>
      </c>
      <c r="K61" s="48" t="str">
        <f>LEFT(A61,3)</f>
        <v>ORG</v>
      </c>
      <c r="L61" s="48" t="str">
        <f>RIGHT(A61,3)</f>
        <v>366</v>
      </c>
      <c r="M61" s="48" t="str">
        <f>B61</f>
        <v>INT</v>
      </c>
      <c r="N61" s="49">
        <f>IF(ISNUMBER(E61),ROUND(E61,0),"")</f>
        <v>10</v>
      </c>
    </row>
    <row r="62" spans="1:14" s="39" customFormat="1" ht="3.95" customHeight="1" x14ac:dyDescent="0.25">
      <c r="A62" s="44"/>
      <c r="B62" s="44"/>
      <c r="C62" s="42"/>
      <c r="D62" s="42"/>
      <c r="E62" s="51"/>
      <c r="F62" s="69"/>
    </row>
    <row r="63" spans="1:14" s="39" customFormat="1" ht="30" customHeight="1" x14ac:dyDescent="0.25">
      <c r="A63" s="35" t="s">
        <v>85</v>
      </c>
      <c r="B63" s="35"/>
      <c r="C63" s="36" t="s">
        <v>86</v>
      </c>
      <c r="D63" s="35"/>
      <c r="E63" s="37"/>
      <c r="F63" s="85"/>
    </row>
    <row r="64" spans="1:14" s="39" customFormat="1" ht="3.95" customHeight="1" x14ac:dyDescent="0.25">
      <c r="A64" s="42"/>
      <c r="B64" s="42"/>
      <c r="C64" s="42"/>
      <c r="D64" s="42"/>
      <c r="E64" s="43"/>
      <c r="F64" s="69"/>
    </row>
    <row r="65" spans="1:14" s="39" customFormat="1" ht="30" customHeight="1" x14ac:dyDescent="0.25">
      <c r="A65" s="66" t="s">
        <v>87</v>
      </c>
      <c r="B65" s="62" t="s">
        <v>16</v>
      </c>
      <c r="C65" s="63" t="s">
        <v>88</v>
      </c>
      <c r="E65" s="46" t="s">
        <v>59</v>
      </c>
      <c r="F65" s="85" t="str">
        <f>IF(AND(LEN(E65)=1,OR(UPPER(E65)="N",UPPER(E65)="S")),"",IF(ISBLANK(E65),"","  Errore ! Inserire S o N"))</f>
        <v/>
      </c>
      <c r="K65" s="48" t="str">
        <f>LEFT(A65,3)</f>
        <v>PEO</v>
      </c>
      <c r="L65" s="48" t="str">
        <f>RIGHT(A65,3)</f>
        <v>374</v>
      </c>
      <c r="M65" s="48" t="str">
        <f>B65</f>
        <v>FLAG</v>
      </c>
      <c r="N65" s="49" t="str">
        <f>IF(AND(LEN(E65)=1,OR(UPPER(E65)="N",UPPER(E65)="S")),UPPER(E65),"")</f>
        <v>S</v>
      </c>
    </row>
    <row r="66" spans="1:14" s="39" customFormat="1" ht="3.95" customHeight="1" x14ac:dyDescent="0.25">
      <c r="A66" s="44"/>
      <c r="B66" s="44"/>
      <c r="C66" s="42"/>
      <c r="D66" s="42"/>
      <c r="E66" s="51"/>
      <c r="F66" s="69"/>
    </row>
    <row r="67" spans="1:14" s="39" customFormat="1" ht="30" customHeight="1" x14ac:dyDescent="0.25">
      <c r="A67" s="44" t="s">
        <v>89</v>
      </c>
      <c r="B67" s="45" t="s">
        <v>28</v>
      </c>
      <c r="C67" s="38" t="s">
        <v>90</v>
      </c>
      <c r="E67" s="55">
        <v>17</v>
      </c>
      <c r="F67" s="85" t="str">
        <f>IF(ISBLANK(E67),"",IF(ISNUMBER(E67),IF(E67-INT(E67)=0,"","  Errore ! Inserire un numero intero senza decimali"),"  Errore ! Inserire un numero intero senza decimali"))</f>
        <v/>
      </c>
      <c r="K67" s="48" t="str">
        <f>LEFT(A67,3)</f>
        <v>PEO</v>
      </c>
      <c r="L67" s="48" t="str">
        <f>RIGHT(A67,3)</f>
        <v>111</v>
      </c>
      <c r="M67" s="48" t="str">
        <f>B67</f>
        <v>INT</v>
      </c>
      <c r="N67" s="49">
        <f>IF(ISNUMBER(E67),ROUND(E67,0),"")</f>
        <v>17</v>
      </c>
    </row>
    <row r="68" spans="1:14" s="39" customFormat="1" ht="3.95" customHeight="1" x14ac:dyDescent="0.25">
      <c r="A68" s="44"/>
      <c r="B68" s="44"/>
      <c r="C68" s="42"/>
      <c r="D68" s="42"/>
      <c r="E68" s="51"/>
      <c r="F68" s="69"/>
    </row>
    <row r="69" spans="1:14" s="39" customFormat="1" ht="30" customHeight="1" x14ac:dyDescent="0.25">
      <c r="A69" s="44" t="s">
        <v>91</v>
      </c>
      <c r="B69" s="45" t="s">
        <v>28</v>
      </c>
      <c r="C69" s="38" t="s">
        <v>92</v>
      </c>
      <c r="E69" s="55">
        <v>7</v>
      </c>
      <c r="F69" s="85" t="str">
        <f>IF(ISBLANK(E69),"",IF(ISNUMBER(E69),IF(E69-INT(E69)=0,"","  Errore ! Inserire un numero intero senza decimali"),"  Errore ! Inserire un numero intero senza decimali"))</f>
        <v/>
      </c>
      <c r="K69" s="48" t="str">
        <f>LEFT(A69,3)</f>
        <v>PEO</v>
      </c>
      <c r="L69" s="48" t="str">
        <f>RIGHT(A69,3)</f>
        <v>188</v>
      </c>
      <c r="M69" s="48" t="str">
        <f>B69</f>
        <v>INT</v>
      </c>
      <c r="N69" s="49">
        <f>IF(ISNUMBER(E69),ROUND(E69,0),"")</f>
        <v>7</v>
      </c>
    </row>
    <row r="70" spans="1:14" s="39" customFormat="1" ht="3.95" customHeight="1" x14ac:dyDescent="0.25">
      <c r="A70" s="44"/>
      <c r="B70" s="44"/>
      <c r="C70" s="42"/>
      <c r="D70" s="42"/>
      <c r="E70" s="51"/>
      <c r="F70" s="69"/>
    </row>
    <row r="71" spans="1:14" s="39" customFormat="1" ht="30" customHeight="1" x14ac:dyDescent="0.25">
      <c r="A71" s="44" t="s">
        <v>93</v>
      </c>
      <c r="B71" s="45" t="s">
        <v>16</v>
      </c>
      <c r="C71" s="63" t="s">
        <v>94</v>
      </c>
      <c r="E71" s="46" t="s">
        <v>59</v>
      </c>
      <c r="F71" s="85" t="str">
        <f>IF(AND(LEN(E71)=1,OR(UPPER(E71)="N",UPPER(E71)="S")),"",IF(ISBLANK(E71),"","  Errore ! Inserire S o N"))</f>
        <v/>
      </c>
      <c r="K71" s="48" t="str">
        <f>LEFT(A71,3)</f>
        <v>PEO</v>
      </c>
      <c r="L71" s="48" t="str">
        <f>RIGHT(A71,3)</f>
        <v>119</v>
      </c>
      <c r="M71" s="48" t="str">
        <f>B71</f>
        <v>FLAG</v>
      </c>
      <c r="N71" s="49" t="str">
        <f>IF(AND(LEN(E71)=1,OR(UPPER(E71)="N",UPPER(E71)="S")),UPPER(E71),"")</f>
        <v>S</v>
      </c>
    </row>
    <row r="72" spans="1:14" s="39" customFormat="1" ht="3.95" customHeight="1" x14ac:dyDescent="0.25">
      <c r="A72" s="44"/>
      <c r="B72" s="44"/>
      <c r="C72" s="42"/>
      <c r="D72" s="42"/>
      <c r="E72" s="51"/>
      <c r="F72" s="69"/>
    </row>
    <row r="73" spans="1:14" s="94" customFormat="1" ht="30" customHeight="1" x14ac:dyDescent="0.25">
      <c r="A73" s="66" t="s">
        <v>95</v>
      </c>
      <c r="B73" s="62" t="s">
        <v>16</v>
      </c>
      <c r="C73" s="63" t="s">
        <v>96</v>
      </c>
      <c r="E73" s="95" t="s">
        <v>59</v>
      </c>
      <c r="F73" s="96" t="str">
        <f>IF(AND(LEN(E73)=1,OR(UPPER(E73)="N",UPPER(E73)="S")),"",IF(ISBLANK(E73),"","  Errore ! Inserire S o N"))</f>
        <v/>
      </c>
      <c r="K73" s="73" t="str">
        <f>LEFT(A73,3)</f>
        <v>PEO</v>
      </c>
      <c r="L73" s="73" t="str">
        <f>RIGHT(A73,3)</f>
        <v>401</v>
      </c>
      <c r="M73" s="73" t="str">
        <f>B73</f>
        <v>FLAG</v>
      </c>
      <c r="N73" s="98" t="str">
        <f>IF(AND(LEN(E73)=1,OR(UPPER(E73)="N",UPPER(E73)="S")),UPPER(E73),"")</f>
        <v>S</v>
      </c>
    </row>
    <row r="74" spans="1:14" s="39" customFormat="1" ht="3.95" customHeight="1" x14ac:dyDescent="0.25">
      <c r="A74" s="44"/>
      <c r="B74" s="44"/>
      <c r="C74" s="42"/>
      <c r="D74" s="42"/>
      <c r="E74" s="51"/>
      <c r="F74" s="69"/>
    </row>
    <row r="75" spans="1:14" s="39" customFormat="1" ht="30" customHeight="1" x14ac:dyDescent="0.25">
      <c r="A75" s="44" t="s">
        <v>97</v>
      </c>
      <c r="B75" s="45" t="s">
        <v>28</v>
      </c>
      <c r="C75" s="38" t="s">
        <v>98</v>
      </c>
      <c r="E75" s="55">
        <v>3726</v>
      </c>
      <c r="F75" s="85" t="str">
        <f>IF(ISBLANK(E75),"",IF(ISNUMBER(E75),IF(E75-INT(E75)=0,"","  Errore ! Inserire un numero intero senza decimali"),"  Errore ! Inserire un numero intero senza decimali"))</f>
        <v/>
      </c>
      <c r="K75" s="48" t="str">
        <f>LEFT(A75,3)</f>
        <v>PEO</v>
      </c>
      <c r="L75" s="48" t="str">
        <f>RIGHT(A75,3)</f>
        <v>133</v>
      </c>
      <c r="M75" s="48" t="str">
        <f>B75</f>
        <v>INT</v>
      </c>
      <c r="N75" s="49">
        <f>IF(ISNUMBER(E75),ROUND(E75,0),"")</f>
        <v>3726</v>
      </c>
    </row>
    <row r="76" spans="1:14" s="39" customFormat="1" ht="3.95" customHeight="1" x14ac:dyDescent="0.25">
      <c r="A76" s="56"/>
      <c r="B76" s="56"/>
      <c r="C76" s="42"/>
      <c r="D76" s="42"/>
      <c r="E76" s="43"/>
      <c r="F76" s="69"/>
    </row>
    <row r="77" spans="1:14" s="39" customFormat="1" ht="30" customHeight="1" x14ac:dyDescent="0.25">
      <c r="A77" s="35" t="s">
        <v>44</v>
      </c>
      <c r="B77" s="35"/>
      <c r="C77" s="36" t="s">
        <v>45</v>
      </c>
      <c r="D77" s="35"/>
      <c r="E77" s="37"/>
      <c r="F77" s="85"/>
    </row>
    <row r="78" spans="1:14" s="39" customFormat="1" ht="3.95" customHeight="1" x14ac:dyDescent="0.25">
      <c r="A78" s="42"/>
      <c r="B78" s="42"/>
      <c r="C78" s="42"/>
      <c r="D78" s="42"/>
      <c r="E78" s="43"/>
      <c r="F78" s="69"/>
    </row>
    <row r="79" spans="1:14" s="39" customFormat="1" ht="30" customHeight="1" x14ac:dyDescent="0.25">
      <c r="A79" s="66" t="s">
        <v>99</v>
      </c>
      <c r="B79" s="62" t="s">
        <v>16</v>
      </c>
      <c r="C79" s="63" t="s">
        <v>100</v>
      </c>
      <c r="E79" s="46" t="s">
        <v>59</v>
      </c>
      <c r="F79" s="85" t="str">
        <f>IF(AND(LEN(E79)=1,OR(UPPER(E79)="N",UPPER(E79)="S")),"",IF(ISBLANK(E79),"","  Errore ! Inserire S o N"))</f>
        <v/>
      </c>
      <c r="K79" s="48" t="str">
        <f>LEFT(A79,3)</f>
        <v>PRD</v>
      </c>
      <c r="L79" s="48" t="str">
        <f>RIGHT(A79,3)</f>
        <v>367</v>
      </c>
      <c r="M79" s="48" t="str">
        <f>B79</f>
        <v>FLAG</v>
      </c>
      <c r="N79" s="49" t="str">
        <f>IF(AND(LEN(E79)=1,OR(UPPER(E79)="N",UPPER(E79)="S")),UPPER(E79),"")</f>
        <v>S</v>
      </c>
    </row>
    <row r="80" spans="1:14" s="39" customFormat="1" ht="3.95" customHeight="1" x14ac:dyDescent="0.25">
      <c r="A80" s="66"/>
      <c r="B80" s="66"/>
      <c r="C80" s="67"/>
      <c r="D80" s="42"/>
      <c r="E80" s="51"/>
      <c r="F80" s="69"/>
    </row>
    <row r="81" spans="1:14" s="39" customFormat="1" ht="30" customHeight="1" x14ac:dyDescent="0.25">
      <c r="A81" s="66" t="s">
        <v>101</v>
      </c>
      <c r="B81" s="62" t="s">
        <v>28</v>
      </c>
      <c r="C81" s="63" t="s">
        <v>102</v>
      </c>
      <c r="E81" s="55">
        <v>0</v>
      </c>
      <c r="F81" s="85" t="str">
        <f>IF(ISBLANK(E81),"",IF(ISNUMBER(E81),IF(E81-INT(E81)=0,"","  Errore ! Inserire un numero intero senza decimali"),"  Errore ! Inserire un numero intero senza decimali"))</f>
        <v/>
      </c>
      <c r="K81" s="48" t="str">
        <f>LEFT(A81,3)</f>
        <v>PRD</v>
      </c>
      <c r="L81" s="48" t="str">
        <f>RIGHT(A81,3)</f>
        <v>368</v>
      </c>
      <c r="M81" s="48" t="str">
        <f>B81</f>
        <v>INT</v>
      </c>
      <c r="N81" s="49">
        <f>IF(ISNUMBER(E81),ROUND(E81,0),"")</f>
        <v>0</v>
      </c>
    </row>
    <row r="82" spans="1:14" s="39" customFormat="1" ht="3.95" customHeight="1" x14ac:dyDescent="0.25">
      <c r="A82" s="66"/>
      <c r="B82" s="66"/>
      <c r="C82" s="67"/>
      <c r="D82" s="42"/>
      <c r="E82" s="51"/>
      <c r="F82" s="69"/>
    </row>
    <row r="83" spans="1:14" s="39" customFormat="1" ht="30" customHeight="1" x14ac:dyDescent="0.25">
      <c r="A83" s="66" t="s">
        <v>103</v>
      </c>
      <c r="B83" s="62" t="s">
        <v>28</v>
      </c>
      <c r="C83" s="63" t="s">
        <v>104</v>
      </c>
      <c r="E83" s="55">
        <v>0</v>
      </c>
      <c r="F83" s="85" t="str">
        <f>IF(ISBLANK(E83),"",IF(ISNUMBER(E83),IF(E83-INT(E83)=0,"","  Errore ! Inserire un numero intero senza decimali"),"  Errore ! Inserire un numero intero senza decimali"))</f>
        <v/>
      </c>
      <c r="K83" s="48" t="str">
        <f>LEFT(A83,3)</f>
        <v>PRD</v>
      </c>
      <c r="L83" s="48" t="str">
        <f>RIGHT(A83,3)</f>
        <v>369</v>
      </c>
      <c r="M83" s="48" t="str">
        <f>B83</f>
        <v>INT</v>
      </c>
      <c r="N83" s="49">
        <f>IF(ISNUMBER(E83),ROUND(E83,0),"")</f>
        <v>0</v>
      </c>
    </row>
    <row r="84" spans="1:14" s="39" customFormat="1" ht="3.95" customHeight="1" x14ac:dyDescent="0.25">
      <c r="A84" s="66"/>
      <c r="B84" s="66"/>
      <c r="C84" s="67"/>
      <c r="D84" s="42"/>
      <c r="E84" s="51"/>
      <c r="F84" s="69"/>
    </row>
    <row r="85" spans="1:14" s="71" customFormat="1" ht="30" customHeight="1" x14ac:dyDescent="0.25">
      <c r="A85" s="66" t="s">
        <v>105</v>
      </c>
      <c r="B85" s="62" t="s">
        <v>28</v>
      </c>
      <c r="C85" s="57" t="s">
        <v>106</v>
      </c>
      <c r="E85" s="72">
        <v>0</v>
      </c>
      <c r="F85" s="99" t="str">
        <f>IF(ISBLANK(E85),"",IF(ISNUMBER(E85),IF(E85-INT(E85)=0,"","  Errore ! Inserire un numero intero senza decimali"),"  Errore ! Inserire un numero intero senza decimali"))</f>
        <v/>
      </c>
      <c r="K85" s="73" t="str">
        <f>LEFT(A85,3)</f>
        <v>PRD</v>
      </c>
      <c r="L85" s="73" t="str">
        <f>RIGHT(A85,3)</f>
        <v>370</v>
      </c>
      <c r="M85" s="73" t="str">
        <f>B85</f>
        <v>INT</v>
      </c>
      <c r="N85" s="74">
        <f>IF(ISNUMBER(E85),ROUND(E85,0),"")</f>
        <v>0</v>
      </c>
    </row>
    <row r="86" spans="1:14" s="39" customFormat="1" ht="3.95" customHeight="1" x14ac:dyDescent="0.25">
      <c r="A86" s="66"/>
      <c r="B86" s="66"/>
      <c r="C86" s="67"/>
      <c r="D86" s="42"/>
      <c r="E86" s="51"/>
      <c r="F86" s="69"/>
    </row>
    <row r="87" spans="1:14" s="39" customFormat="1" ht="30" customHeight="1" x14ac:dyDescent="0.25">
      <c r="A87" s="66" t="s">
        <v>107</v>
      </c>
      <c r="B87" s="62" t="s">
        <v>28</v>
      </c>
      <c r="C87" s="57" t="s">
        <v>108</v>
      </c>
      <c r="E87" s="55">
        <v>6218</v>
      </c>
      <c r="F87" s="85" t="str">
        <f>IF(ISBLANK(E87),"",IF(ISNUMBER(E87),IF(E87-INT(E87)=0,"","  Errore ! Inserire un numero intero senza decimali"),"  Errore ! Inserire un numero intero senza decimali"))</f>
        <v/>
      </c>
      <c r="K87" s="48" t="str">
        <f>LEFT(A87,3)</f>
        <v>PRD</v>
      </c>
      <c r="L87" s="48" t="str">
        <f>RIGHT(A87,3)</f>
        <v>371</v>
      </c>
      <c r="M87" s="48" t="str">
        <f>B87</f>
        <v>INT</v>
      </c>
      <c r="N87" s="49">
        <f>IF(ISNUMBER(E87),ROUND(E87,0),"")</f>
        <v>6218</v>
      </c>
    </row>
    <row r="88" spans="1:14" s="39" customFormat="1" ht="3.95" customHeight="1" x14ac:dyDescent="0.25">
      <c r="A88" s="66"/>
      <c r="B88" s="66"/>
      <c r="C88" s="67"/>
      <c r="D88" s="42"/>
      <c r="E88" s="51"/>
      <c r="F88" s="69"/>
    </row>
    <row r="89" spans="1:14" s="71" customFormat="1" ht="30" customHeight="1" x14ac:dyDescent="0.25">
      <c r="A89" s="66" t="s">
        <v>109</v>
      </c>
      <c r="B89" s="62" t="s">
        <v>28</v>
      </c>
      <c r="C89" s="57" t="s">
        <v>110</v>
      </c>
      <c r="E89" s="72">
        <v>152</v>
      </c>
      <c r="F89" s="99" t="str">
        <f>IF(ISBLANK(E89),"",IF(ISNUMBER(E89),IF(E89-INT(E89)=0,"","  Errore ! Inserire un numero intero senza decimali"),"  Errore ! Inserire un numero intero senza decimali"))</f>
        <v/>
      </c>
      <c r="K89" s="73" t="str">
        <f>LEFT(A89,3)</f>
        <v>PRD</v>
      </c>
      <c r="L89" s="73" t="str">
        <f>RIGHT(A89,3)</f>
        <v>372</v>
      </c>
      <c r="M89" s="73" t="str">
        <f>B89</f>
        <v>INT</v>
      </c>
      <c r="N89" s="74">
        <f>IF(ISNUMBER(E89),ROUND(E89,0),"")</f>
        <v>152</v>
      </c>
    </row>
    <row r="90" spans="1:14" s="39" customFormat="1" ht="3.95" customHeight="1" x14ac:dyDescent="0.25">
      <c r="A90" s="66"/>
      <c r="B90" s="66"/>
      <c r="C90" s="67"/>
      <c r="D90" s="42"/>
      <c r="E90" s="51"/>
      <c r="F90" s="69"/>
    </row>
    <row r="91" spans="1:14" s="39" customFormat="1" ht="30" x14ac:dyDescent="0.25">
      <c r="A91" s="66" t="s">
        <v>111</v>
      </c>
      <c r="B91" s="62" t="s">
        <v>46</v>
      </c>
      <c r="C91" s="63" t="s">
        <v>112</v>
      </c>
      <c r="E91" s="70">
        <v>0</v>
      </c>
      <c r="F91" s="85"/>
      <c r="K91" s="48" t="str">
        <f>LEFT(A91,3)</f>
        <v>PRD</v>
      </c>
      <c r="L91" s="48" t="str">
        <f>RIGHT(A91,3)</f>
        <v>373</v>
      </c>
      <c r="M91" s="48" t="str">
        <f>B91</f>
        <v>PERC</v>
      </c>
      <c r="N91" s="49">
        <f>IF(ISNUMBER(E91),ROUND(E91,4)*100,"")</f>
        <v>0</v>
      </c>
    </row>
    <row r="92" spans="1:14" s="39" customFormat="1" ht="3.95" customHeight="1" x14ac:dyDescent="0.25">
      <c r="A92" s="66"/>
      <c r="B92" s="66"/>
      <c r="C92" s="67"/>
      <c r="D92" s="42"/>
      <c r="E92" s="51"/>
      <c r="F92" s="69"/>
    </row>
    <row r="93" spans="1:14" s="39" customFormat="1" ht="16.5" customHeight="1" x14ac:dyDescent="0.25">
      <c r="A93" s="35" t="s">
        <v>47</v>
      </c>
      <c r="B93" s="35"/>
      <c r="C93" s="36" t="s">
        <v>48</v>
      </c>
      <c r="D93" s="35"/>
      <c r="E93" s="37"/>
      <c r="F93" s="69"/>
    </row>
    <row r="94" spans="1:14" s="39" customFormat="1" ht="3.95" customHeight="1" x14ac:dyDescent="0.25">
      <c r="A94" s="66"/>
      <c r="B94" s="66"/>
      <c r="C94" s="67"/>
      <c r="D94" s="42"/>
      <c r="E94" s="51"/>
      <c r="F94" s="69"/>
    </row>
    <row r="95" spans="1:14" s="39" customFormat="1" ht="30" customHeight="1" x14ac:dyDescent="0.25">
      <c r="A95" s="44" t="s">
        <v>113</v>
      </c>
      <c r="B95" s="45" t="s">
        <v>16</v>
      </c>
      <c r="C95" s="38" t="s">
        <v>114</v>
      </c>
      <c r="E95" s="46" t="s">
        <v>59</v>
      </c>
      <c r="F95" s="85" t="str">
        <f>IF(AND(LEN(E95)=1,OR(UPPER(E95)="N",UPPER(E95)="S")),"",IF(ISBLANK(E95),"","  Errore ! Inserire S o N"))</f>
        <v/>
      </c>
      <c r="K95" s="48" t="str">
        <f>LEFT(A95,3)</f>
        <v>CPL</v>
      </c>
      <c r="L95" s="48" t="str">
        <f>RIGHT(A95,3)</f>
        <v>194</v>
      </c>
      <c r="M95" s="48" t="str">
        <f>B95</f>
        <v>FLAG</v>
      </c>
      <c r="N95" s="49" t="str">
        <f>IF(AND(LEN(E95)=1,OR(UPPER(E95)="N",UPPER(E95)="S")),UPPER(E95),"")</f>
        <v>S</v>
      </c>
    </row>
    <row r="96" spans="1:14" s="39" customFormat="1" ht="3.95" customHeight="1" x14ac:dyDescent="0.25">
      <c r="A96" s="66"/>
      <c r="B96" s="66"/>
      <c r="C96" s="67"/>
      <c r="D96" s="42"/>
      <c r="E96" s="51"/>
      <c r="F96" s="69"/>
    </row>
    <row r="97" spans="1:14" ht="30" customHeight="1" x14ac:dyDescent="0.2">
      <c r="A97" s="44" t="s">
        <v>49</v>
      </c>
      <c r="B97" s="45" t="s">
        <v>16</v>
      </c>
      <c r="C97" s="38" t="s">
        <v>50</v>
      </c>
      <c r="D97" s="39"/>
      <c r="E97" s="46" t="s">
        <v>115</v>
      </c>
      <c r="F97" s="47" t="str">
        <f>IF(OR(ISBLANK(E97),E97="Singola",E97="Associata"),"","  Errore ! Inserire Singola o Associata")</f>
        <v/>
      </c>
      <c r="G97" s="39"/>
      <c r="H97" s="39"/>
      <c r="I97" s="39"/>
      <c r="J97" s="39"/>
      <c r="K97" s="48" t="str">
        <f>LEFT(A97,3)</f>
        <v>CPL</v>
      </c>
      <c r="L97" s="48" t="str">
        <f>RIGHT(A97,3)</f>
        <v>147</v>
      </c>
      <c r="M97" s="48" t="str">
        <f>B97</f>
        <v>FLAG</v>
      </c>
      <c r="N97" s="49" t="str">
        <f>IF(E97="singola","S",IF(E97="associata","N",""))</f>
        <v>S</v>
      </c>
    </row>
    <row r="98" spans="1:14" s="39" customFormat="1" ht="3.95" customHeight="1" x14ac:dyDescent="0.25">
      <c r="A98" s="66"/>
      <c r="B98" s="66"/>
      <c r="C98" s="67"/>
      <c r="D98" s="42"/>
      <c r="E98" s="51"/>
      <c r="F98" s="69"/>
    </row>
    <row r="99" spans="1:14" ht="30" customHeight="1" x14ac:dyDescent="0.2">
      <c r="A99" s="44" t="s">
        <v>116</v>
      </c>
      <c r="B99" s="45" t="s">
        <v>46</v>
      </c>
      <c r="C99" s="63" t="s">
        <v>117</v>
      </c>
      <c r="D99" s="39"/>
      <c r="E99" s="70">
        <v>0.18</v>
      </c>
      <c r="F99" s="85"/>
      <c r="G99" s="39"/>
      <c r="H99" s="39"/>
      <c r="I99" s="39"/>
      <c r="J99" s="39"/>
      <c r="K99" s="48" t="str">
        <f>LEFT(A99,3)</f>
        <v>CPL</v>
      </c>
      <c r="L99" s="48" t="str">
        <f>RIGHT(A99,3)</f>
        <v>182</v>
      </c>
      <c r="M99" s="48" t="str">
        <f>B99</f>
        <v>PERC</v>
      </c>
      <c r="N99" s="49">
        <f>IF(ISNUMBER(E99),ROUND(E99,4)*100,"")</f>
        <v>18</v>
      </c>
    </row>
    <row r="100" spans="1:14" s="39" customFormat="1" ht="3.95" customHeight="1" x14ac:dyDescent="0.25">
      <c r="A100" s="66"/>
      <c r="B100" s="66"/>
      <c r="C100" s="67"/>
      <c r="D100" s="42"/>
      <c r="E100" s="51"/>
      <c r="F100" s="69"/>
    </row>
    <row r="101" spans="1:14" ht="16.5" customHeight="1" x14ac:dyDescent="0.2">
      <c r="A101" s="35" t="s">
        <v>51</v>
      </c>
      <c r="B101" s="35"/>
      <c r="C101" s="36" t="s">
        <v>52</v>
      </c>
      <c r="D101" s="35"/>
      <c r="E101" s="37"/>
      <c r="G101" s="39"/>
      <c r="H101" s="39"/>
      <c r="I101" s="39"/>
      <c r="J101" s="39"/>
      <c r="K101" s="39"/>
      <c r="L101" s="39"/>
      <c r="M101" s="39"/>
      <c r="N101" s="39"/>
    </row>
    <row r="102" spans="1:14" s="39" customFormat="1" ht="3.95" customHeight="1" x14ac:dyDescent="0.25">
      <c r="A102" s="66"/>
      <c r="B102" s="66"/>
      <c r="C102" s="67"/>
      <c r="D102" s="42"/>
      <c r="E102" s="51"/>
      <c r="F102" s="69"/>
    </row>
    <row r="103" spans="1:14" ht="15" customHeight="1" x14ac:dyDescent="0.2">
      <c r="A103" s="44" t="s">
        <v>53</v>
      </c>
      <c r="B103" s="44" t="s">
        <v>54</v>
      </c>
      <c r="C103" s="42" t="s">
        <v>55</v>
      </c>
      <c r="D103" s="39"/>
      <c r="E103" s="43"/>
      <c r="G103" s="39"/>
      <c r="H103" s="39"/>
      <c r="I103" s="39"/>
      <c r="J103" s="39"/>
      <c r="K103" s="48" t="str">
        <f>LEFT(A103,3)</f>
        <v>INF</v>
      </c>
      <c r="L103" s="48" t="str">
        <f>RIGHT(A103,3)</f>
        <v>209</v>
      </c>
      <c r="M103" s="48" t="str">
        <f>B103</f>
        <v>NOTE</v>
      </c>
      <c r="N103" s="39" t="str">
        <f>IF(ISBLANK(C104),"",LEFT(C104,1500))</f>
        <v/>
      </c>
    </row>
    <row r="104" spans="1:14" ht="45" customHeight="1" x14ac:dyDescent="0.2">
      <c r="A104" s="75"/>
      <c r="B104" s="75"/>
      <c r="C104" s="107"/>
      <c r="D104" s="108"/>
      <c r="E104" s="109"/>
      <c r="F104" s="76" t="str">
        <f>IF(LEN(C104)&gt;1500,"Attenzione, è stato superato il numero massimo di 1500 caratteri","")</f>
        <v/>
      </c>
      <c r="G104" s="39"/>
      <c r="H104" s="39"/>
      <c r="I104" s="39"/>
      <c r="J104" s="39"/>
      <c r="K104" s="39"/>
      <c r="L104" s="39"/>
      <c r="M104" s="39"/>
      <c r="N104" s="39"/>
    </row>
    <row r="105" spans="1:14" s="39" customFormat="1" ht="3.95" customHeight="1" x14ac:dyDescent="0.25">
      <c r="A105" s="66"/>
      <c r="B105" s="66"/>
      <c r="C105" s="67"/>
      <c r="D105" s="42"/>
      <c r="E105" s="51"/>
      <c r="F105" s="69"/>
    </row>
    <row r="106" spans="1:14" ht="15" customHeight="1" x14ac:dyDescent="0.2">
      <c r="A106" s="44" t="s">
        <v>56</v>
      </c>
      <c r="B106" s="44" t="s">
        <v>54</v>
      </c>
      <c r="C106" s="42" t="s">
        <v>57</v>
      </c>
      <c r="D106" s="39"/>
      <c r="E106" s="43"/>
      <c r="G106" s="39"/>
      <c r="H106" s="39"/>
      <c r="I106" s="39"/>
      <c r="J106" s="39"/>
      <c r="K106" s="48" t="str">
        <f>LEFT(A106,3)</f>
        <v>INF</v>
      </c>
      <c r="L106" s="48" t="str">
        <f>RIGHT(A106,3)</f>
        <v>127</v>
      </c>
      <c r="M106" s="48" t="str">
        <f>B106</f>
        <v>NOTE</v>
      </c>
      <c r="N106" s="39" t="str">
        <f>IF(ISBLANK(C107),"",LEFT(C107,1500))</f>
        <v/>
      </c>
    </row>
    <row r="107" spans="1:14" ht="45" customHeight="1" x14ac:dyDescent="0.2">
      <c r="A107" s="75"/>
      <c r="B107" s="75"/>
      <c r="C107" s="107"/>
      <c r="D107" s="108"/>
      <c r="E107" s="109"/>
      <c r="F107" s="76" t="str">
        <f>IF(LEN(C107)&gt;1500,"Attenzione, è stato superato il numero massimo di 1500 caratteri","")</f>
        <v/>
      </c>
      <c r="G107" s="39"/>
      <c r="H107" s="39"/>
      <c r="I107" s="39"/>
      <c r="J107" s="39"/>
      <c r="K107" s="77" t="s">
        <v>1</v>
      </c>
      <c r="L107" s="39"/>
      <c r="M107" s="39"/>
      <c r="N107" s="39"/>
    </row>
  </sheetData>
  <sheetProtection password="EA98" sheet="1" selectLockedCells="1"/>
  <dataConsolidate/>
  <mergeCells count="5">
    <mergeCell ref="F2:F3"/>
    <mergeCell ref="F4:F5"/>
    <mergeCell ref="F6:F9"/>
    <mergeCell ref="C104:E104"/>
    <mergeCell ref="C107:E107"/>
  </mergeCells>
  <dataValidations count="8">
    <dataValidation type="list" showInputMessage="1" showErrorMessage="1" errorTitle="Errore di digitazione" error="Digitare 'Singola' o 'Associata' o lasciare in bianco" sqref="E97">
      <formula1>"Singola,Associata"</formula1>
    </dataValidation>
    <dataValidation type="list" allowBlank="1" showDropDown="1" showInputMessage="1" showErrorMessage="1" errorTitle="Errore di digitazione" error="Digitare 'S' o 'N' o lasciare in bianco" sqref="E65 E95 E79 E73 E71 E43">
      <formula1>"s,n,S,N"</formula1>
    </dataValidation>
    <dataValidation type="date" allowBlank="1" showInputMessage="1" showErrorMessage="1" errorTitle="Errore di digitazione" error="Digitare una data valida nel formato gg/mm/aaaa" sqref="E20">
      <formula1>42005</formula1>
      <formula2>TODAY()</formula2>
    </dataValidation>
    <dataValidation type="whole" operator="lessThan" allowBlank="1" showInputMessage="1" showErrorMessage="1" errorTitle="Errore di digitazione" error="Inserire solo numeri interi o lasciare vuoto." sqref="E23 E49 E51 E53 E61 E55 E57 E59 E67 E69 E75 E81 E83 E87 E29 E47 E31:E33 E89 E27 E85 E35:E37 E39">
      <formula1>100000000000000</formula1>
    </dataValidation>
    <dataValidation type="textLength" allowBlank="1" showInputMessage="1" showErrorMessage="1" errorTitle="Errore di digitazione" error="Inserire massimo 1500 caratteri" sqref="C104:E104 C107:E107">
      <formula1>0</formula1>
      <formula2>1500</formula2>
    </dataValidation>
    <dataValidation type="date" allowBlank="1" showInputMessage="1" showErrorMessage="1" errorTitle="Errore di digitazione" error="Digitare una data non anteriore al 1 Gennaio dell'anno precedente alla di rilevazione (gg/mm/aaaa)" sqref="E21 E17 E19">
      <formula1>43101</formula1>
      <formula2>TODAY()</formula2>
    </dataValidation>
    <dataValidation type="list" operator="lessThan" allowBlank="1" showDropDown="1" showInputMessage="1" showErrorMessage="1" errorTitle="Errore di digitazione" error="Digitare 'S' o 'N' o lasciare in bianco" sqref="E13 E15">
      <formula1>"s,n,S,N"</formula1>
    </dataValidation>
    <dataValidation type="custom" operator="lessThan" allowBlank="1" showInputMessage="1" showErrorMessage="1" errorTitle="Errore di digitazione" error="Inserire solo valori percentuali con al massimo due cifre decimali e chiudere con il simbolo %." sqref="E99 E91">
      <formula1>OR(E91=0,E91-INT(E91*10000)/10000=0)</formula1>
    </dataValidation>
  </dataValidations>
  <pageMargins left="0.7" right="0.7" top="0.75" bottom="0.75" header="0.3" footer="0.3"/>
  <pageSetup paperSize="9" scale="54" orientation="portrait" r:id="rId1"/>
  <rowBreaks count="1" manualBreakCount="1">
    <brk id="52"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SICI</vt:lpstr>
      <vt:lpstr>SICI!Area_stampa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Gramoni</dc:creator>
  <cp:lastModifiedBy>Lucia Gramoni</cp:lastModifiedBy>
  <dcterms:created xsi:type="dcterms:W3CDTF">2020-09-04T10:44:47Z</dcterms:created>
  <dcterms:modified xsi:type="dcterms:W3CDTF">2020-09-05T08:19:36Z</dcterms:modified>
</cp:coreProperties>
</file>